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Executive Summary" sheetId="1" state="visible" r:id="rId1"/>
    <sheet name="Staff &amp; Org" sheetId="2" state="visible" r:id="rId2"/>
    <sheet name="OpEx" sheetId="3" state="visible" r:id="rId3"/>
    <sheet name="CapEx" sheetId="4" state="visible" r:id="rId4"/>
    <sheet name="Equipment Cost per kWp" sheetId="5" state="visible" r:id="rId5"/>
    <sheet name="Revenue Year 1" sheetId="6" state="visible" r:id="rId6"/>
    <sheet name="P&amp;L 3 Years" sheetId="7" state="visible" r:id="rId7"/>
    <sheet name="PPA Portfolio 5yr" sheetId="8" state="visible" r:id="rId8"/>
    <sheet name="Cash Flow 3yr" sheetId="9" state="visible" r:id="rId9"/>
    <sheet name="Dual Entity Split" sheetId="10" state="visible" r:id="rId10"/>
    <sheet name="KPIs" sheetId="11" state="visible" r:id="rId11"/>
    <sheet name="Assumptions QA" sheetId="12" state="visible" r:id="rId12"/>
    <sheet name="Financing" sheetId="13" state="visible" r:id="rId13"/>
    <sheet name="Update 2026-0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&quot;x&quot;"/>
  </numFmts>
  <fonts count="7">
    <font>
      <name val="Calibri"/>
      <color theme="1"/>
      <sz val="11"/>
    </font>
    <font>
      <name val="Arial"/>
      <b val="1"/>
      <color rgb="000A3D5C"/>
      <sz val="16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0A3D5C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  <xf numFmtId="3" fontId="3" fillId="0" borderId="1" pivotButton="0" quotePrefix="0" xfId="0"/>
    <xf numFmtId="164" fontId="3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164" fontId="4" fillId="0" borderId="1" pivotButton="0" quotePrefix="0" xfId="0"/>
    <xf numFmtId="3" fontId="3" fillId="3" borderId="1" pivotButton="0" quotePrefix="0" xfId="0"/>
    <xf numFmtId="164" fontId="3" fillId="3" borderId="1" pivotButton="0" quotePrefix="0" xfId="0"/>
    <xf numFmtId="0" fontId="5" fillId="4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5" fillId="0" borderId="0" pivotButton="0" quotePrefix="0" xfId="0"/>
    <xf numFmtId="10" fontId="0" fillId="3" borderId="0" pivotButton="0" quotePrefix="0" xfId="0"/>
    <xf numFmtId="9" fontId="0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5" fillId="0" borderId="0" applyAlignment="1" pivotButton="0" quotePrefix="0" xfId="0">
      <alignment wrapText="1"/>
    </xf>
    <xf numFmtId="0" fontId="5" fillId="4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000A3D5C"/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35" customWidth="1" min="3" max="3"/>
  </cols>
  <sheetData>
    <row r="1">
      <c r="A1" s="1" t="inlineStr">
        <is>
          <t>Ko Phangan Solar — Executive Summary</t>
        </is>
      </c>
    </row>
    <row r="2">
      <c r="A2" t="inlineStr"/>
      <c r="B2" t="inlineStr"/>
      <c r="C2" t="inlineStr"/>
    </row>
    <row r="3">
      <c r="A3" s="2" t="inlineStr">
        <is>
          <t>Metric</t>
        </is>
      </c>
      <c r="B3" s="2" t="inlineStr">
        <is>
          <t>Value</t>
        </is>
      </c>
      <c r="C3" s="2" t="inlineStr">
        <is>
          <t>Notes</t>
        </is>
      </c>
    </row>
    <row r="4">
      <c r="A4" s="3" t="inlineStr">
        <is>
          <t>Annual Roof Area</t>
        </is>
      </c>
      <c r="B4" s="4" t="n">
        <v>50000</v>
      </c>
      <c r="C4" s="4" t="inlineStr">
        <is>
          <t>m²</t>
        </is>
      </c>
    </row>
    <row r="5">
      <c r="A5" s="3" t="inlineStr">
        <is>
          <t>kWp/year</t>
        </is>
      </c>
      <c r="B5" s="4" t="n">
        <v>9090</v>
      </c>
      <c r="C5" s="4" t="inlineStr">
        <is>
          <t>50,000 / 5.5 m²/kWp</t>
        </is>
      </c>
    </row>
    <row r="6">
      <c r="A6" s="3" t="inlineStr">
        <is>
          <t>MWp/year</t>
        </is>
      </c>
      <c r="B6" s="4" t="n">
        <v>9.09</v>
      </c>
      <c r="C6" s="4" t="inlineStr"/>
    </row>
    <row r="7">
      <c r="A7" s="3" t="inlineStr">
        <is>
          <t>Systems/year</t>
        </is>
      </c>
      <c r="B7" s="4" t="n">
        <v>182</v>
      </c>
      <c r="C7" s="4" t="inlineStr">
        <is>
          <t>avg 50kWp each</t>
        </is>
      </c>
    </row>
    <row r="8">
      <c r="A8" s="3" t="inlineStr">
        <is>
          <t>PPA (60%)</t>
        </is>
      </c>
      <c r="B8" s="4" t="n">
        <v>5455</v>
      </c>
      <c r="C8" s="4" t="inlineStr">
        <is>
          <t>kWp — 109 systems</t>
        </is>
      </c>
    </row>
    <row r="9">
      <c r="A9" s="3" t="inlineStr">
        <is>
          <t>EPC (40%)</t>
        </is>
      </c>
      <c r="B9" s="4" t="n">
        <v>3636</v>
      </c>
      <c r="C9" s="4" t="inlineStr">
        <is>
          <t>kWp — 73 systems</t>
        </is>
      </c>
    </row>
    <row r="10">
      <c r="A10" s="3" t="inlineStr">
        <is>
          <t>Specific yield</t>
        </is>
      </c>
      <c r="B10" s="9" t="n">
        <v>1450</v>
      </c>
      <c r="C10" s="4" t="inlineStr">
        <is>
          <t>kWh/kWp/yr P50 (4.0 sun-hours/day); use 1,400 P90 for PPA cash flows; 0.5%/yr degradation</t>
        </is>
      </c>
    </row>
    <row r="11">
      <c r="A11" s="3" t="inlineStr">
        <is>
          <t>Cost per kWp</t>
        </is>
      </c>
      <c r="B11" s="9" t="n">
        <v>14500</v>
      </c>
      <c r="C11" s="4" t="inlineStr">
        <is>
          <t>THB/kWp ex-VAT (equipment + labour + island logistics), 30–100 kW tier — see 'Equipment Cost per kWp' rows 17-20 for 5–10 kW 17,000 / 500 kWp 14,000</t>
        </is>
      </c>
    </row>
    <row r="12">
      <c r="A12" s="3" t="inlineStr">
        <is>
          <t>Sale price EPC</t>
        </is>
      </c>
      <c r="B12" s="9" t="n">
        <v>24000</v>
      </c>
      <c r="C12" s="4" t="inlineStr">
        <is>
          <t>THB/kWp ex-VAT, 30–50 kW (10 kW = 30,000; 100 kW 20,000–24,000)</t>
        </is>
      </c>
    </row>
    <row r="13">
      <c r="A13" s="3" t="inlineStr">
        <is>
          <t>Gross Margin EPC</t>
        </is>
      </c>
      <c r="B13" s="10" t="n">
        <v>0.396</v>
      </c>
      <c r="C13" s="4" t="inlineStr">
        <is>
          <t>40% (10 kW ≈ 40–45%, 50 kW ≈ 35–40%)</t>
        </is>
      </c>
    </row>
    <row r="14">
      <c r="A14" s="3" t="inlineStr">
        <is>
          <t>PPA Rate</t>
        </is>
      </c>
      <c r="B14" s="9" t="n">
        <v>3.8</v>
      </c>
      <c r="C14" s="4" t="inlineStr">
        <is>
          <t>THB/kWh, 30–150 kW (range 3.60–3.90; ≤3.40 for ≥500 kWp) — ≈17% below marginal PEA rate; 15-yr term</t>
        </is>
      </c>
    </row>
    <row r="15">
      <c r="A15" s="3" t="inlineStr">
        <is>
          <t>PEA Rate</t>
        </is>
      </c>
      <c r="B15" s="9" t="n">
        <v>4.58</v>
      </c>
      <c r="C15" s="4" t="inlineStr">
        <is>
          <t>THB/kWh marginal rate solar displaces — small business Type 2.1.1 ex-VAT (4.90 incl. VAT); residential &gt;400 kWh 4.52; avg tariff Sep–Dec 2026 = 3.86</t>
        </is>
      </c>
    </row>
    <row r="16">
      <c r="A16" s="3" t="inlineStr">
        <is>
          <t>Sun Hours</t>
        </is>
      </c>
      <c r="B16" s="9" t="n">
        <v>4</v>
      </c>
      <c r="C16" s="4" t="inlineStr">
        <is>
          <t>peak sun-hours/day (= 1,450 kWh/kWp/yr)</t>
        </is>
      </c>
    </row>
    <row r="17">
      <c r="A17" s="3" t="inlineStr">
        <is>
          <t>Tariff escalation</t>
        </is>
      </c>
      <c r="B17" s="9" t="n">
        <v>0.015</v>
      </c>
      <c r="C17" s="4" t="inlineStr">
        <is>
          <t>per year, upper bound of 0–1.5% (Ft politically capped); was 3%</t>
        </is>
      </c>
    </row>
    <row r="18">
      <c r="A18" s="3" t="inlineStr">
        <is>
          <t>Year 1 Revenue</t>
        </is>
      </c>
      <c r="B18" s="4" t="n">
        <v>137400000</v>
      </c>
      <c r="C18" s="4" t="inlineStr">
        <is>
          <t>THB</t>
        </is>
      </c>
    </row>
    <row r="19">
      <c r="A19" s="3" t="inlineStr">
        <is>
          <t>Year 1 Net Profit</t>
        </is>
      </c>
      <c r="B19" s="4" t="n">
        <v>3600000</v>
      </c>
      <c r="C19" s="4" t="inlineStr">
        <is>
          <t>THB (incl PPA investment)</t>
        </is>
      </c>
    </row>
    <row r="20">
      <c r="A20" s="3" t="inlineStr">
        <is>
          <t>EPC Standalone Profit</t>
        </is>
      </c>
      <c r="B20" s="4" t="n">
        <v>56300000</v>
      </c>
      <c r="C20" s="4" t="inlineStr">
        <is>
          <t>THB</t>
        </is>
      </c>
    </row>
    <row r="21">
      <c r="A21" s="3" t="inlineStr">
        <is>
          <t>PPA Payback</t>
        </is>
      </c>
      <c r="B21" s="4" t="n">
        <v>1.8</v>
      </c>
      <c r="C21" s="4" t="inlineStr">
        <is>
          <t>years</t>
        </is>
      </c>
    </row>
    <row r="22">
      <c r="A22" s="3" t="inlineStr">
        <is>
          <t>PPA IRR</t>
        </is>
      </c>
      <c r="B22" s="5" t="n">
        <v>0.45</v>
      </c>
      <c r="C22" s="4" t="inlineStr">
        <is>
          <t>45%</t>
        </is>
      </c>
    </row>
    <row r="23">
      <c r="A23" s="3" t="inlineStr"/>
      <c r="B23" s="4" t="inlineStr"/>
      <c r="C23" s="4" t="inlineStr"/>
    </row>
    <row r="24">
      <c r="A24" s="3" t="inlineStr">
        <is>
          <t>CapEx (startup)</t>
        </is>
      </c>
      <c r="B24" s="4" t="n">
        <v>15200000</v>
      </c>
      <c r="C24" s="4" t="inlineStr">
        <is>
          <t>THB (~$422K)</t>
        </is>
      </c>
    </row>
    <row r="25">
      <c r="A25" s="3" t="inlineStr">
        <is>
          <t>Headcount</t>
        </is>
      </c>
      <c r="B25" s="4" t="n">
        <v>23</v>
      </c>
      <c r="C25" s="4" t="inlineStr">
        <is>
          <t>employees</t>
        </is>
      </c>
    </row>
    <row r="26">
      <c r="A26" s="3" t="inlineStr">
        <is>
          <t>Monthly OpEx</t>
        </is>
      </c>
      <c r="B26" s="4" t="n">
        <v>1580000</v>
      </c>
      <c r="C26" s="4" t="inlineStr">
        <is>
          <t>THB</t>
        </is>
      </c>
    </row>
    <row r="27">
      <c r="A27" s="3" t="inlineStr"/>
      <c r="B27" s="4" t="inlineStr"/>
      <c r="C27" s="4" t="inlineStr"/>
    </row>
    <row r="28">
      <c r="A28" s="3" t="inlineStr">
        <is>
          <t>Year 3 Revenue</t>
        </is>
      </c>
      <c r="B28" s="4" t="n">
        <v>405200000</v>
      </c>
      <c r="C28" s="4" t="inlineStr">
        <is>
          <t>THB</t>
        </is>
      </c>
    </row>
    <row r="29">
      <c r="A29" s="3" t="inlineStr">
        <is>
          <t>Year 3 EBITDA</t>
        </is>
      </c>
      <c r="B29" s="4" t="n">
        <v>165600000</v>
      </c>
      <c r="C29" s="4" t="inlineStr">
        <is>
          <t>THB (margin 40.9%)</t>
        </is>
      </c>
    </row>
    <row r="30">
      <c r="A30" s="3" t="inlineStr">
        <is>
          <t>Year 5 MRR (PPA)</t>
        </is>
      </c>
      <c r="B30" s="4" t="n">
        <v>30500000</v>
      </c>
      <c r="C30" s="4" t="inlineStr">
        <is>
          <t>THB/month ($847K)</t>
        </is>
      </c>
    </row>
    <row r="31">
      <c r="A31" s="3" t="inlineStr">
        <is>
          <t>Year 5 Asset Value</t>
        </is>
      </c>
      <c r="B31" s="4" t="n">
        <v>2580000000</v>
      </c>
      <c r="C31" s="4" t="inlineStr">
        <is>
          <t>THB</t>
        </is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00E8A820"/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5" customWidth="1" min="1" max="1"/>
    <col width="12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Role</t>
        </is>
      </c>
      <c r="B1" s="2" t="inlineStr">
        <is>
          <t>Count</t>
        </is>
      </c>
      <c r="C1" s="2" t="inlineStr">
        <is>
          <t>Monthly (THB)</t>
        </is>
      </c>
      <c r="D1" s="2" t="inlineStr">
        <is>
          <t>Annual (THB)</t>
        </is>
      </c>
      <c r="E1" s="2" t="inlineStr">
        <is>
          <t>Department</t>
        </is>
      </c>
    </row>
    <row r="2">
      <c r="A2" s="3" t="inlineStr">
        <is>
          <t>CEO / MD</t>
        </is>
      </c>
      <c r="B2" s="4" t="n">
        <v>1</v>
      </c>
      <c r="C2" s="4" t="n">
        <v>432000</v>
      </c>
      <c r="D2" s="4" t="n">
        <v>5184000</v>
      </c>
      <c r="E2" s="4" t="inlineStr">
        <is>
          <t>Management</t>
        </is>
      </c>
    </row>
    <row r="3">
      <c r="A3" s="3" t="inlineStr">
        <is>
          <t>Sales Manager</t>
        </is>
      </c>
      <c r="B3" s="4" t="n">
        <v>1</v>
      </c>
      <c r="C3" s="4" t="n">
        <v>80000</v>
      </c>
      <c r="D3" s="4" t="n">
        <v>960000</v>
      </c>
      <c r="E3" s="4" t="inlineStr">
        <is>
          <t>Management</t>
        </is>
      </c>
    </row>
    <row r="4">
      <c r="A4" s="3" t="inlineStr">
        <is>
          <t>Project Manager</t>
        </is>
      </c>
      <c r="B4" s="4" t="n">
        <v>1</v>
      </c>
      <c r="C4" s="4" t="n">
        <v>70000</v>
      </c>
      <c r="D4" s="4" t="n">
        <v>840000</v>
      </c>
      <c r="E4" s="4" t="inlineStr">
        <is>
          <t>Management</t>
        </is>
      </c>
    </row>
    <row r="5">
      <c r="A5" s="3" t="inlineStr">
        <is>
          <t>Chief Engineer + PVsyst + Drafting</t>
        </is>
      </c>
      <c r="B5" s="4" t="n">
        <v>1</v>
      </c>
      <c r="C5" s="4" t="n">
        <v>65000</v>
      </c>
      <c r="D5" s="4" t="n">
        <v>780000</v>
      </c>
      <c r="E5" s="4" t="inlineStr">
        <is>
          <t>Management</t>
        </is>
      </c>
    </row>
    <row r="6">
      <c r="A6" s="3" t="inlineStr">
        <is>
          <t>Team Leaders</t>
        </is>
      </c>
      <c r="B6" s="4" t="n">
        <v>3</v>
      </c>
      <c r="C6" s="4" t="n">
        <v>40000</v>
      </c>
      <c r="D6" s="4" t="n">
        <v>1440000</v>
      </c>
      <c r="E6" s="4" t="inlineStr">
        <is>
          <t>Installation</t>
        </is>
      </c>
    </row>
    <row r="7">
      <c r="A7" s="3" t="inlineStr">
        <is>
          <t>Installers</t>
        </is>
      </c>
      <c r="B7" s="4" t="n">
        <v>12</v>
      </c>
      <c r="C7" s="4" t="n">
        <v>22000</v>
      </c>
      <c r="D7" s="4" t="n">
        <v>3168000</v>
      </c>
      <c r="E7" s="4" t="inlineStr">
        <is>
          <t>Installation</t>
        </is>
      </c>
    </row>
    <row r="8">
      <c r="A8" s="3" t="inlineStr">
        <is>
          <t>Licensed Electricians</t>
        </is>
      </c>
      <c r="B8" s="4" t="n">
        <v>2</v>
      </c>
      <c r="C8" s="4" t="n">
        <v>35000</v>
      </c>
      <c r="D8" s="4" t="n">
        <v>840000</v>
      </c>
      <c r="E8" s="4" t="inlineStr">
        <is>
          <t>Installation</t>
        </is>
      </c>
    </row>
    <row r="9">
      <c r="A9" s="3" t="inlineStr">
        <is>
          <t>O&amp;M Technicians</t>
        </is>
      </c>
      <c r="B9" s="4" t="n">
        <v>2</v>
      </c>
      <c r="C9" s="4" t="n">
        <v>28000</v>
      </c>
      <c r="D9" s="4" t="n">
        <v>672000</v>
      </c>
      <c r="E9" s="4" t="inlineStr">
        <is>
          <t>O&amp;M</t>
        </is>
      </c>
    </row>
    <row r="10">
      <c r="A10" s="3" t="inlineStr">
        <is>
          <t>Office Manager + Accounting + CS</t>
        </is>
      </c>
      <c r="B10" s="4" t="n">
        <v>1</v>
      </c>
      <c r="C10" s="4" t="n">
        <v>45000</v>
      </c>
      <c r="D10" s="4" t="n">
        <v>540000</v>
      </c>
      <c r="E10" s="4" t="inlineStr">
        <is>
          <t>Admin</t>
        </is>
      </c>
    </row>
    <row r="11">
      <c r="A11" s="3" t="inlineStr"/>
      <c r="B11" s="4" t="inlineStr"/>
      <c r="C11" s="4" t="inlineStr"/>
      <c r="D11" s="4" t="inlineStr"/>
      <c r="E11" s="4" t="inlineStr"/>
    </row>
    <row r="12">
      <c r="A12" s="6" t="inlineStr">
        <is>
          <t>TOTAL BASE</t>
        </is>
      </c>
      <c r="B12" s="7" t="n">
        <v>23</v>
      </c>
      <c r="C12" s="7" t="inlineStr"/>
      <c r="D12" s="7" t="n">
        <v>14424000</v>
      </c>
      <c r="E12" s="7" t="inlineStr"/>
    </row>
    <row r="13">
      <c r="A13" s="3" t="inlineStr">
        <is>
          <t>Social (5%)</t>
        </is>
      </c>
      <c r="B13" s="4" t="inlineStr"/>
      <c r="C13" s="4" t="inlineStr"/>
      <c r="D13" s="4" t="n">
        <v>721200</v>
      </c>
      <c r="E13" s="4" t="inlineStr"/>
    </row>
    <row r="14">
      <c r="A14" s="6" t="inlineStr">
        <is>
          <t>TOTAL WITH SOCIAL</t>
        </is>
      </c>
      <c r="B14" s="7" t="n">
        <v>23</v>
      </c>
      <c r="C14" s="7" t="n">
        <v>1262000</v>
      </c>
      <c r="D14" s="7" t="n">
        <v>15145200</v>
      </c>
      <c r="E14" s="7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001A7A5A"/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18" customWidth="1" min="3" max="3"/>
  </cols>
  <sheetData>
    <row r="1">
      <c r="A1" s="2" t="inlineStr">
        <is>
          <t>Item</t>
        </is>
      </c>
      <c r="B1" s="2" t="inlineStr">
        <is>
          <t>Monthly (THB)</t>
        </is>
      </c>
      <c r="C1" s="2" t="inlineStr">
        <is>
          <t>Annual (THB)</t>
        </is>
      </c>
    </row>
    <row r="2">
      <c r="A2" s="6" t="inlineStr">
        <is>
          <t>SALARY</t>
        </is>
      </c>
      <c r="B2" s="7" t="inlineStr"/>
      <c r="C2" s="7" t="inlineStr"/>
    </row>
    <row r="3">
      <c r="A3" s="3" t="inlineStr">
        <is>
          <t>Management (4)</t>
        </is>
      </c>
      <c r="B3" s="4" t="n">
        <v>647000</v>
      </c>
      <c r="C3" s="4" t="n">
        <v>7764000</v>
      </c>
    </row>
    <row r="4">
      <c r="A4" s="3" t="inlineStr">
        <is>
          <t>Installation (17)</t>
        </is>
      </c>
      <c r="B4" s="4" t="n">
        <v>454000</v>
      </c>
      <c r="C4" s="4" t="n">
        <v>5448000</v>
      </c>
    </row>
    <row r="5">
      <c r="A5" s="3" t="inlineStr">
        <is>
          <t>O&amp;M (2)</t>
        </is>
      </c>
      <c r="B5" s="4" t="n">
        <v>56000</v>
      </c>
      <c r="C5" s="4" t="n">
        <v>672000</v>
      </c>
    </row>
    <row r="6">
      <c r="A6" s="3" t="inlineStr">
        <is>
          <t>Admin (1)</t>
        </is>
      </c>
      <c r="B6" s="4" t="n">
        <v>45000</v>
      </c>
      <c r="C6" s="4" t="n">
        <v>540000</v>
      </c>
    </row>
    <row r="7">
      <c r="A7" s="3" t="inlineStr">
        <is>
          <t>Social (5%)</t>
        </is>
      </c>
      <c r="B7" s="4" t="n">
        <v>60000</v>
      </c>
      <c r="C7" s="4" t="n">
        <v>720000</v>
      </c>
    </row>
    <row r="8">
      <c r="A8" s="6" t="inlineStr">
        <is>
          <t>Subtotal Salary</t>
        </is>
      </c>
      <c r="B8" s="7" t="n">
        <v>1262000</v>
      </c>
      <c r="C8" s="7" t="n">
        <v>15144000</v>
      </c>
    </row>
    <row r="9">
      <c r="A9" s="3" t="inlineStr"/>
      <c r="B9" s="4" t="inlineStr"/>
      <c r="C9" s="4" t="inlineStr"/>
    </row>
    <row r="10">
      <c r="A10" s="6" t="inlineStr">
        <is>
          <t>OPERATING</t>
        </is>
      </c>
      <c r="B10" s="7" t="inlineStr"/>
      <c r="C10" s="7" t="inlineStr"/>
    </row>
    <row r="11">
      <c r="A11" s="3" t="inlineStr">
        <is>
          <t>Office + Warehouse Rent</t>
        </is>
      </c>
      <c r="B11" s="4" t="n">
        <v>50000</v>
      </c>
      <c r="C11" s="4" t="n">
        <v>600000</v>
      </c>
    </row>
    <row r="12">
      <c r="A12" s="3" t="inlineStr">
        <is>
          <t>Vehicles (3 pickups) lease</t>
        </is>
      </c>
      <c r="B12" s="4" t="n">
        <v>45000</v>
      </c>
      <c r="C12" s="4" t="n">
        <v>540000</v>
      </c>
    </row>
    <row r="13">
      <c r="A13" s="3" t="inlineStr">
        <is>
          <t>Fuel + Vehicle Maintenance</t>
        </is>
      </c>
      <c r="B13" s="4" t="n">
        <v>30000</v>
      </c>
      <c r="C13" s="4" t="n">
        <v>360000</v>
      </c>
    </row>
    <row r="14">
      <c r="A14" s="3" t="inlineStr">
        <is>
          <t>Marketing + Advertising</t>
        </is>
      </c>
      <c r="B14" s="4" t="n">
        <v>80000</v>
      </c>
      <c r="C14" s="4" t="n">
        <v>960000</v>
      </c>
    </row>
    <row r="15">
      <c r="A15" s="3" t="inlineStr">
        <is>
          <t>Insurance (company + projects)</t>
        </is>
      </c>
      <c r="B15" s="4" t="n">
        <v>35000</v>
      </c>
      <c r="C15" s="4" t="n">
        <v>420000</v>
      </c>
    </row>
    <row r="16">
      <c r="A16" s="3" t="inlineStr">
        <is>
          <t>Software (PVsyst, CRM, Office)</t>
        </is>
      </c>
      <c r="B16" s="4" t="n">
        <v>8000</v>
      </c>
      <c r="C16" s="4" t="n">
        <v>96000</v>
      </c>
    </row>
    <row r="17">
      <c r="A17" s="3" t="inlineStr">
        <is>
          <t>Telecom + Internet</t>
        </is>
      </c>
      <c r="B17" s="4" t="n">
        <v>5000</v>
      </c>
      <c r="C17" s="4" t="n">
        <v>60000</v>
      </c>
    </row>
    <row r="18">
      <c r="A18" s="3" t="inlineStr">
        <is>
          <t>Legal + Accountant</t>
        </is>
      </c>
      <c r="B18" s="4" t="n">
        <v>25000</v>
      </c>
      <c r="C18" s="4" t="n">
        <v>300000</v>
      </c>
    </row>
    <row r="19">
      <c r="A19" s="3" t="inlineStr">
        <is>
          <t>Tools + Consumables</t>
        </is>
      </c>
      <c r="B19" s="4" t="n">
        <v>20000</v>
      </c>
      <c r="C19" s="4" t="n">
        <v>240000</v>
      </c>
    </row>
    <row r="20">
      <c r="A20" s="3" t="inlineStr">
        <is>
          <t>Training + Licenses</t>
        </is>
      </c>
      <c r="B20" s="4" t="n">
        <v>10000</v>
      </c>
      <c r="C20" s="4" t="n">
        <v>120000</v>
      </c>
    </row>
    <row r="21">
      <c r="A21" s="3" t="inlineStr">
        <is>
          <t>Miscellaneous</t>
        </is>
      </c>
      <c r="B21" s="4" t="n">
        <v>15000</v>
      </c>
      <c r="C21" s="4" t="n">
        <v>180000</v>
      </c>
    </row>
    <row r="22">
      <c r="A22" s="6" t="inlineStr">
        <is>
          <t>Subtotal Operating</t>
        </is>
      </c>
      <c r="B22" s="7" t="n">
        <v>323000</v>
      </c>
      <c r="C22" s="7" t="n">
        <v>3876000</v>
      </c>
    </row>
    <row r="23">
      <c r="A23" s="3" t="inlineStr"/>
      <c r="B23" s="4" t="inlineStr"/>
      <c r="C23" s="4" t="inlineStr"/>
    </row>
    <row r="24">
      <c r="A24" s="6" t="inlineStr">
        <is>
          <t>TOTAL OPEX</t>
        </is>
      </c>
      <c r="B24" s="7" t="n">
        <v>1585000</v>
      </c>
      <c r="C24" s="7" t="n">
        <v>19020000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00E85D3A"/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30" customWidth="1" min="3" max="3"/>
  </cols>
  <sheetData>
    <row r="1">
      <c r="A1" s="2" t="inlineStr">
        <is>
          <t>Item</t>
        </is>
      </c>
      <c r="B1" s="2" t="inlineStr">
        <is>
          <t>Cost (THB)</t>
        </is>
      </c>
      <c r="C1" s="2" t="inlineStr">
        <is>
          <t>Notes</t>
        </is>
      </c>
    </row>
    <row r="2">
      <c r="A2" s="6" t="inlineStr">
        <is>
          <t>INFRASTRUCTURE</t>
        </is>
      </c>
      <c r="B2" s="7" t="inlineStr"/>
      <c r="C2" s="7" t="inlineStr"/>
    </row>
    <row r="3">
      <c r="A3" s="3" t="inlineStr">
        <is>
          <t>Office Renovation</t>
        </is>
      </c>
      <c r="B3" s="4" t="n">
        <v>150000</v>
      </c>
      <c r="C3" s="4" t="inlineStr">
        <is>
          <t>Thong Sala, 80m²</t>
        </is>
      </c>
    </row>
    <row r="4">
      <c r="A4" s="3" t="inlineStr">
        <is>
          <t>Furniture + IT</t>
        </is>
      </c>
      <c r="B4" s="4" t="n">
        <v>120000</v>
      </c>
      <c r="C4" s="4" t="inlineStr">
        <is>
          <t>Computers, monitors, server</t>
        </is>
      </c>
    </row>
    <row r="5">
      <c r="A5" s="3" t="inlineStr">
        <is>
          <t>Warehouse Deposit + Renovation</t>
        </is>
      </c>
      <c r="B5" s="4" t="n">
        <v>100000</v>
      </c>
      <c r="C5" s="4" t="inlineStr">
        <is>
          <t>200m², shelves, gate</t>
        </is>
      </c>
    </row>
    <row r="6">
      <c r="A6" s="6" t="inlineStr">
        <is>
          <t>Subtotal Infrastructure</t>
        </is>
      </c>
      <c r="B6" s="7" t="n">
        <v>370000</v>
      </c>
      <c r="C6" s="7" t="inlineStr"/>
    </row>
    <row r="7">
      <c r="A7" s="3" t="inlineStr"/>
      <c r="B7" s="4" t="inlineStr"/>
      <c r="C7" s="4" t="inlineStr"/>
    </row>
    <row r="8">
      <c r="A8" s="6" t="inlineStr">
        <is>
          <t>TOOLS / SOFTWARE</t>
        </is>
      </c>
      <c r="B8" s="7" t="inlineStr"/>
      <c r="C8" s="7" t="inlineStr"/>
    </row>
    <row r="9">
      <c r="A9" s="3" t="inlineStr">
        <is>
          <t>Vehicles × 3 (used)</t>
        </is>
      </c>
      <c r="B9" s="4" t="n">
        <v>900000</v>
      </c>
      <c r="C9" s="4" t="inlineStr">
        <is>
          <t>Toyota Hilux w/ tool tray</t>
        </is>
      </c>
    </row>
    <row r="10">
      <c r="A10" s="3" t="inlineStr">
        <is>
          <t>Tool Sets × 3</t>
        </is>
      </c>
      <c r="B10" s="4" t="n">
        <v>390000</v>
      </c>
      <c r="C10" s="4" t="inlineStr">
        <is>
          <t>Drills, crimpers, etc.</t>
        </is>
      </c>
    </row>
    <row r="11">
      <c r="A11" s="3" t="inlineStr">
        <is>
          <t>Safety Equipment × 3</t>
        </is>
      </c>
      <c r="B11" s="4" t="n">
        <v>120000</v>
      </c>
      <c r="C11" s="4" t="inlineStr">
        <is>
          <t>Harnesses, helmets, gloves</t>
        </is>
      </c>
    </row>
    <row r="12">
      <c r="A12" s="3" t="inlineStr">
        <is>
          <t>DJI Mini 4 Pro × 2</t>
        </is>
      </c>
      <c r="B12" s="4" t="n">
        <v>70000</v>
      </c>
      <c r="C12" s="4" t="inlineStr">
        <is>
          <t>Roof surveys + inspections</t>
        </is>
      </c>
    </row>
    <row r="13">
      <c r="A13" s="3" t="inlineStr">
        <is>
          <t>FLIR Thermal Camera</t>
        </is>
      </c>
      <c r="B13" s="4" t="n">
        <v>50000</v>
      </c>
      <c r="C13" s="4" t="inlineStr">
        <is>
          <t>QA inspections</t>
        </is>
      </c>
    </row>
    <row r="14">
      <c r="A14" s="3" t="inlineStr">
        <is>
          <t>Multimeters + Testers</t>
        </is>
      </c>
      <c r="B14" s="4" t="n">
        <v>30000</v>
      </c>
      <c r="C14" s="4" t="inlineStr">
        <is>
          <t>Fluke, IV curve</t>
        </is>
      </c>
    </row>
    <row r="15">
      <c r="A15" s="3" t="inlineStr">
        <is>
          <t>PVsyst License × 2</t>
        </is>
      </c>
      <c r="B15" s="4" t="n">
        <v>32000</v>
      </c>
      <c r="C15" s="4" t="inlineStr">
        <is>
          <t>CHF 450/year × 2</t>
        </is>
      </c>
    </row>
    <row r="16">
      <c r="A16" s="3" t="inlineStr">
        <is>
          <t>Small Forklift (used)</t>
        </is>
      </c>
      <c r="B16" s="4" t="n">
        <v>180000</v>
      </c>
      <c r="C16" s="4" t="inlineStr">
        <is>
          <t>For warehouse</t>
        </is>
      </c>
    </row>
    <row r="17">
      <c r="A17" s="6" t="inlineStr">
        <is>
          <t>Subtotal Equipment</t>
        </is>
      </c>
      <c r="B17" s="7" t="n">
        <v>1772000</v>
      </c>
      <c r="C17" s="7" t="inlineStr"/>
    </row>
    <row r="18">
      <c r="A18" s="3" t="inlineStr"/>
      <c r="B18" s="4" t="inlineStr"/>
      <c r="C18" s="4" t="inlineStr"/>
    </row>
    <row r="19">
      <c r="A19" s="6" t="inlineStr">
        <is>
          <t>VEHICLES</t>
        </is>
      </c>
      <c r="B19" s="7" t="inlineStr"/>
      <c r="C19" s="7" t="inlineStr"/>
    </row>
    <row r="20">
      <c r="A20" s="3" t="inlineStr">
        <is>
          <t>JA/Jinko TOPCon 555–580W Panels × 1,300</t>
        </is>
      </c>
      <c r="B20" s="4" t="n">
        <v>3600000</v>
      </c>
      <c r="C20" s="4" t="inlineStr">
        <is>
          <t>~757 kWp</t>
        </is>
      </c>
    </row>
    <row r="21">
      <c r="A21" s="3" t="inlineStr">
        <is>
          <t>Huawei Inverters × 22</t>
        </is>
      </c>
      <c r="B21" s="4" t="n">
        <v>2100000</v>
      </c>
      <c r="C21" s="4" t="inlineStr">
        <is>
          <t>50kW units</t>
        </is>
      </c>
    </row>
    <row r="22">
      <c r="A22" s="3" t="inlineStr">
        <is>
          <t>Mounting Structure</t>
        </is>
      </c>
      <c r="B22" s="4" t="n">
        <v>1500000</v>
      </c>
      <c r="C22" s="4" t="inlineStr">
        <is>
          <t>Aluminum rails + clamps</t>
        </is>
      </c>
    </row>
    <row r="23">
      <c r="A23" s="3" t="inlineStr">
        <is>
          <t>DC + AC Cables</t>
        </is>
      </c>
      <c r="B23" s="4" t="n">
        <v>660000</v>
      </c>
      <c r="C23" s="4" t="inlineStr">
        <is>
          <t>~22,000m</t>
        </is>
      </c>
    </row>
    <row r="24">
      <c r="A24" s="3" t="inlineStr">
        <is>
          <t>BOS (breakers, SPD, conduit)</t>
        </is>
      </c>
      <c r="B24" s="4" t="n">
        <v>760000</v>
      </c>
      <c r="C24" s="4" t="inlineStr"/>
    </row>
    <row r="25">
      <c r="A25" s="6" t="inlineStr">
        <is>
          <t>Subtotal Inventory</t>
        </is>
      </c>
      <c r="B25" s="7" t="n">
        <v>8620000</v>
      </c>
      <c r="C25" s="7" t="inlineStr"/>
    </row>
    <row r="26">
      <c r="A26" s="3" t="inlineStr"/>
      <c r="B26" s="4" t="inlineStr"/>
      <c r="C26" s="4" t="inlineStr"/>
    </row>
    <row r="27">
      <c r="A27" s="6" t="inlineStr">
        <is>
          <t>WORKING CAPITAL</t>
        </is>
      </c>
      <c r="B27" s="7" t="inlineStr"/>
      <c r="C27" s="7" t="inlineStr"/>
    </row>
    <row r="28">
      <c r="A28" s="3" t="inlineStr">
        <is>
          <t>OpEx × 3 months</t>
        </is>
      </c>
      <c r="B28" s="4" t="n">
        <v>4410000</v>
      </c>
      <c r="C28" s="4" t="inlineStr"/>
    </row>
    <row r="29">
      <c r="A29" s="3" t="inlineStr"/>
      <c r="B29" s="4" t="inlineStr"/>
      <c r="C29" s="4" t="inlineStr"/>
    </row>
    <row r="30">
      <c r="A30" s="6" t="inlineStr">
        <is>
          <t>TOTAL CAPEX</t>
        </is>
      </c>
      <c r="B30" s="7" t="n">
        <v>15172000</v>
      </c>
      <c r="C30" s="7" t="inlineStr">
        <is>
          <t>~$422K USD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006496FF"/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2" customWidth="1" min="3" max="3"/>
    <col width="18" customWidth="1" min="4" max="4"/>
    <col width="12" customWidth="1" min="5" max="5"/>
  </cols>
  <sheetData>
    <row r="1">
      <c r="A1" s="2" t="inlineStr">
        <is>
          <t>Component</t>
        </is>
      </c>
      <c r="B1" s="2" t="inlineStr">
        <is>
          <t>Our Cost/kWp</t>
        </is>
      </c>
      <c r="C1" s="2" t="inlineStr">
        <is>
          <t>% of Cost</t>
        </is>
      </c>
      <c r="D1" s="2" t="inlineStr">
        <is>
          <t>Sale Price/kWp</t>
        </is>
      </c>
      <c r="E1" s="2" t="inlineStr">
        <is>
          <t>% of Sale</t>
        </is>
      </c>
    </row>
    <row r="2">
      <c r="A2" s="3" t="inlineStr">
        <is>
          <t>Panels</t>
        </is>
      </c>
      <c r="B2" s="4" t="n">
        <v>3000</v>
      </c>
      <c r="C2" s="5" t="n">
        <v>0.207</v>
      </c>
      <c r="D2" s="4" t="n">
        <v>0</v>
      </c>
      <c r="E2" s="5" t="n">
        <v>0</v>
      </c>
    </row>
    <row r="3">
      <c r="A3" s="3" t="inlineStr">
        <is>
          <t>Inverters</t>
        </is>
      </c>
      <c r="B3" s="4" t="n">
        <v>2800</v>
      </c>
      <c r="C3" s="5" t="n">
        <v>0.193</v>
      </c>
      <c r="D3" s="4" t="n">
        <v>0</v>
      </c>
      <c r="E3" s="5" t="n">
        <v>0</v>
      </c>
    </row>
    <row r="4">
      <c r="A4" s="3" t="inlineStr">
        <is>
          <t>Mounting</t>
        </is>
      </c>
      <c r="B4" s="4" t="n">
        <v>2000</v>
      </c>
      <c r="C4" s="5" t="n">
        <v>0.138</v>
      </c>
      <c r="D4" s="4" t="n">
        <v>0</v>
      </c>
      <c r="E4" s="5" t="n">
        <v>0</v>
      </c>
    </row>
    <row r="5">
      <c r="A5" s="3" t="inlineStr">
        <is>
          <t>Cables + BOS</t>
        </is>
      </c>
      <c r="B5" s="4" t="n">
        <v>1700</v>
      </c>
      <c r="C5" s="5" t="n">
        <v>0.117</v>
      </c>
      <c r="D5" s="4" t="n">
        <v>0</v>
      </c>
      <c r="E5" s="5" t="n">
        <v>0</v>
      </c>
    </row>
    <row r="6">
      <c r="A6" s="3" t="inlineStr">
        <is>
          <t>Labor + island logistics</t>
        </is>
      </c>
      <c r="B6" s="4" t="n">
        <v>5000</v>
      </c>
      <c r="C6" s="5" t="n">
        <v>0.345</v>
      </c>
      <c r="D6" s="4" t="n">
        <v>0</v>
      </c>
      <c r="E6" s="5" t="n">
        <v>0</v>
      </c>
    </row>
    <row r="7">
      <c r="A7" s="3" t="inlineStr">
        <is>
          <t>Planning + Management</t>
        </is>
      </c>
      <c r="B7" s="4" t="n">
        <v>0</v>
      </c>
      <c r="C7" s="5" t="n">
        <v>0</v>
      </c>
      <c r="D7" s="4" t="n">
        <v>2500</v>
      </c>
      <c r="E7" s="5" t="n">
        <v>0.104</v>
      </c>
    </row>
    <row r="8">
      <c r="A8" s="3" t="inlineStr">
        <is>
          <t>Licensing + PEA</t>
        </is>
      </c>
      <c r="B8" s="4" t="n">
        <v>0</v>
      </c>
      <c r="C8" s="5" t="n">
        <v>0</v>
      </c>
      <c r="D8" s="4" t="n">
        <v>2000</v>
      </c>
      <c r="E8" s="5" t="n">
        <v>0.083</v>
      </c>
    </row>
    <row r="9">
      <c r="A9" s="3" t="inlineStr">
        <is>
          <t>Warranty + O&amp;M Year 1</t>
        </is>
      </c>
      <c r="B9" s="4" t="n">
        <v>0</v>
      </c>
      <c r="C9" s="5" t="n">
        <v>0</v>
      </c>
      <c r="D9" s="4" t="n">
        <v>1000</v>
      </c>
      <c r="E9" s="5" t="n">
        <v>0.042</v>
      </c>
    </row>
    <row r="10">
      <c r="A10" s="3" t="inlineStr">
        <is>
          <t>Equipment markup</t>
        </is>
      </c>
      <c r="B10" s="4" t="n">
        <v>0</v>
      </c>
      <c r="C10" s="5" t="n">
        <v>0</v>
      </c>
      <c r="D10" s="4" t="n">
        <v>12500</v>
      </c>
      <c r="E10" s="5" t="n">
        <v>0.521</v>
      </c>
    </row>
    <row r="11">
      <c r="A11" s="3" t="inlineStr">
        <is>
          <t>Labor markup</t>
        </is>
      </c>
      <c r="B11" s="4" t="n">
        <v>0</v>
      </c>
      <c r="C11" s="5" t="n">
        <v>0</v>
      </c>
      <c r="D11" s="4" t="n">
        <v>6000</v>
      </c>
      <c r="E11" s="5" t="n">
        <v>0.25</v>
      </c>
    </row>
    <row r="12">
      <c r="A12" s="3" t="inlineStr"/>
      <c r="B12" s="4" t="inlineStr"/>
      <c r="C12" s="5" t="inlineStr"/>
      <c r="D12" s="4" t="inlineStr"/>
      <c r="E12" s="5" t="inlineStr"/>
    </row>
    <row r="13">
      <c r="A13" s="6" t="inlineStr">
        <is>
          <t>TOTAL</t>
        </is>
      </c>
      <c r="B13" s="7" t="n">
        <v>14500</v>
      </c>
      <c r="C13" s="8" t="n">
        <v>1</v>
      </c>
      <c r="D13" s="7" t="n">
        <v>24000</v>
      </c>
      <c r="E13" s="8" t="n">
        <v>1</v>
      </c>
    </row>
    <row r="14">
      <c r="A14" s="6" t="inlineStr">
        <is>
          <t>Gross Margin</t>
        </is>
      </c>
      <c r="B14" s="7" t="inlineStr"/>
      <c r="C14" s="8" t="inlineStr"/>
      <c r="D14" s="7" t="n">
        <v>9500</v>
      </c>
      <c r="E14" s="8" t="n">
        <v>0.396</v>
      </c>
    </row>
    <row r="16">
      <c r="A16" s="11" t="inlineStr">
        <is>
          <t>Cost tiers (THB/kWp, ex-VAT, Sep 2026)</t>
        </is>
      </c>
      <c r="D16" s="11" t="inlineStr">
        <is>
          <t>Sale price tiers (THB/kWp, ex-VAT)</t>
        </is>
      </c>
    </row>
    <row r="17">
      <c r="A17" t="inlineStr">
        <is>
          <t>5–10 kW</t>
        </is>
      </c>
      <c r="B17" s="12" t="n">
        <v>17000</v>
      </c>
      <c r="C17" t="inlineStr">
        <is>
          <t>residential / villa</t>
        </is>
      </c>
      <c r="D17" t="inlineStr">
        <is>
          <t>10 kW</t>
        </is>
      </c>
      <c r="E17" s="12" t="n">
        <v>30000</v>
      </c>
    </row>
    <row r="18">
      <c r="A18" t="inlineStr">
        <is>
          <t>30–100 kW (base case)</t>
        </is>
      </c>
      <c r="B18" s="12" t="n">
        <v>14500</v>
      </c>
      <c r="C18" t="inlineStr">
        <is>
          <t>resort / SME — used in B13 and Executive Summary!B11</t>
        </is>
      </c>
      <c r="D18" t="inlineStr">
        <is>
          <t>50 kW (base case)</t>
        </is>
      </c>
      <c r="E18" s="12" t="n">
        <v>24000</v>
      </c>
    </row>
    <row r="19">
      <c r="A19" t="inlineStr">
        <is>
          <t>500 kWp</t>
        </is>
      </c>
      <c r="B19" s="12" t="n">
        <v>14000</v>
      </c>
      <c r="C19" t="inlineStr">
        <is>
          <t>range 13,500–14,500</t>
        </is>
      </c>
      <c r="D19" t="inlineStr">
        <is>
          <t>100 kW</t>
        </is>
      </c>
      <c r="E19" s="12" t="n">
        <v>22000</v>
      </c>
    </row>
    <row r="20">
      <c r="A20" t="inlineStr">
        <is>
          <t>ESCO all-in capex</t>
        </is>
      </c>
      <c r="B20" s="12" t="n">
        <v>16000</v>
      </c>
      <c r="C20" t="inlineStr">
        <is>
          <t>range 15,000–17,000 (PPA, incl. dev + financing costs)</t>
        </is>
      </c>
      <c r="D20" t="inlineStr">
        <is>
          <t>500 kWp EPC</t>
        </is>
      </c>
      <c r="E20" s="12" t="n">
        <v>18500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002ED89A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/>
      <c r="B1" s="2" t="inlineStr">
        <is>
          <t>Q1 avg/mo</t>
        </is>
      </c>
      <c r="C1" s="2" t="inlineStr">
        <is>
          <t>Q2 avg/mo</t>
        </is>
      </c>
      <c r="D1" s="2" t="inlineStr">
        <is>
          <t>Q3 avg/mo</t>
        </is>
      </c>
      <c r="E1" s="2" t="inlineStr">
        <is>
          <t>Q4 avg/mo</t>
        </is>
      </c>
      <c r="F1" s="2" t="inlineStr">
        <is>
          <t>Year 1 Total</t>
        </is>
      </c>
    </row>
    <row r="2">
      <c r="A2" s="3" t="inlineStr">
        <is>
          <t>EPC systems/month</t>
        </is>
      </c>
      <c r="B2" s="4" t="n">
        <v>3</v>
      </c>
      <c r="C2" s="4" t="n">
        <v>6</v>
      </c>
      <c r="D2" s="4" t="n">
        <v>7</v>
      </c>
      <c r="E2" s="4" t="n">
        <v>7</v>
      </c>
      <c r="F2" s="4" t="n">
        <v>73</v>
      </c>
    </row>
    <row r="3">
      <c r="A3" s="3" t="inlineStr">
        <is>
          <t>PPA systems/month</t>
        </is>
      </c>
      <c r="B3" s="4" t="n">
        <v>5</v>
      </c>
      <c r="C3" s="4" t="n">
        <v>9</v>
      </c>
      <c r="D3" s="4" t="n">
        <v>10</v>
      </c>
      <c r="E3" s="4" t="n">
        <v>12</v>
      </c>
      <c r="F3" s="4" t="n">
        <v>109</v>
      </c>
    </row>
    <row r="4">
      <c r="A4" s="3" t="inlineStr">
        <is>
          <t>kWp EPC</t>
        </is>
      </c>
      <c r="B4" s="4" t="n">
        <v>150</v>
      </c>
      <c r="C4" s="4" t="n">
        <v>300</v>
      </c>
      <c r="D4" s="4" t="n">
        <v>350</v>
      </c>
      <c r="E4" s="4" t="n">
        <v>350</v>
      </c>
      <c r="F4" s="4" t="n">
        <v>3636</v>
      </c>
    </row>
    <row r="5">
      <c r="A5" s="3" t="inlineStr">
        <is>
          <t>kWp PPA</t>
        </is>
      </c>
      <c r="B5" s="4" t="n">
        <v>250</v>
      </c>
      <c r="C5" s="4" t="n">
        <v>450</v>
      </c>
      <c r="D5" s="4" t="n">
        <v>500</v>
      </c>
      <c r="E5" s="4" t="n">
        <v>600</v>
      </c>
      <c r="F5" s="4" t="n">
        <v>5455</v>
      </c>
    </row>
    <row r="6">
      <c r="A6" s="3" t="inlineStr"/>
      <c r="B6" s="4" t="inlineStr"/>
      <c r="C6" s="4" t="inlineStr"/>
      <c r="D6" s="4" t="inlineStr"/>
      <c r="E6" s="4" t="inlineStr"/>
      <c r="F6" s="4" t="inlineStr"/>
    </row>
    <row r="7">
      <c r="A7" s="3" t="inlineStr">
        <is>
          <t>EPC Revenue</t>
        </is>
      </c>
      <c r="B7" s="4" t="n">
        <v>4880000</v>
      </c>
      <c r="C7" s="4" t="n">
        <v>9750000</v>
      </c>
      <c r="D7" s="4" t="n">
        <v>11380000</v>
      </c>
      <c r="E7" s="4" t="n">
        <v>11380000</v>
      </c>
      <c r="F7" s="4" t="n">
        <v>118170000</v>
      </c>
    </row>
    <row r="8">
      <c r="A8" s="3" t="inlineStr">
        <is>
          <t>PPA Revenue (cumulative)</t>
        </is>
      </c>
      <c r="B8" s="4" t="n">
        <v>500000</v>
      </c>
      <c r="C8" s="4" t="n">
        <v>2100000</v>
      </c>
      <c r="D8" s="4" t="n">
        <v>4800000</v>
      </c>
      <c r="E8" s="4" t="n">
        <v>8200000</v>
      </c>
      <c r="F8" s="4" t="n">
        <v>15600000</v>
      </c>
    </row>
    <row r="9">
      <c r="A9" s="6" t="inlineStr">
        <is>
          <t>Total Revenue</t>
        </is>
      </c>
      <c r="B9" s="7" t="n">
        <v>5380000</v>
      </c>
      <c r="C9" s="7" t="n">
        <v>11850000</v>
      </c>
      <c r="D9" s="7" t="n">
        <v>16180000</v>
      </c>
      <c r="E9" s="7" t="n">
        <v>19580000</v>
      </c>
      <c r="F9" s="7" t="n">
        <v>133770000</v>
      </c>
    </row>
    <row r="10">
      <c r="A10" s="3" t="inlineStr"/>
      <c r="B10" s="4" t="inlineStr"/>
      <c r="C10" s="4" t="inlineStr"/>
      <c r="D10" s="4" t="inlineStr"/>
      <c r="E10" s="4" t="inlineStr"/>
      <c r="F10" s="4" t="inlineStr"/>
    </row>
    <row r="11">
      <c r="A11" s="3" t="inlineStr">
        <is>
          <t>EPC Equipment Cost</t>
        </is>
      </c>
      <c r="B11" s="4" t="n">
        <v>1400000</v>
      </c>
      <c r="C11" s="4" t="n">
        <v>2800000</v>
      </c>
      <c r="D11" s="4" t="n">
        <v>3260000</v>
      </c>
      <c r="E11" s="4" t="n">
        <v>3260000</v>
      </c>
      <c r="F11" s="4" t="n">
        <v>33810000</v>
      </c>
    </row>
    <row r="12">
      <c r="A12" s="3" t="inlineStr">
        <is>
          <t>EPC Labor Cost</t>
        </is>
      </c>
      <c r="B12" s="4" t="n">
        <v>380000</v>
      </c>
      <c r="C12" s="4" t="n">
        <v>750000</v>
      </c>
      <c r="D12" s="4" t="n">
        <v>880000</v>
      </c>
      <c r="E12" s="4" t="n">
        <v>880000</v>
      </c>
      <c r="F12" s="4" t="n">
        <v>9090000</v>
      </c>
    </row>
    <row r="13">
      <c r="A13" s="3" t="inlineStr">
        <is>
          <t>PPA Investment</t>
        </is>
      </c>
      <c r="B13" s="4" t="n">
        <v>2950000</v>
      </c>
      <c r="C13" s="4" t="n">
        <v>5310000</v>
      </c>
      <c r="D13" s="4" t="n">
        <v>5900000</v>
      </c>
      <c r="E13" s="4" t="n">
        <v>7080000</v>
      </c>
      <c r="F13" s="4" t="n">
        <v>64370000</v>
      </c>
    </row>
    <row r="14">
      <c r="A14" s="3" t="inlineStr">
        <is>
          <t>O&amp;M (PPA fleet)</t>
        </is>
      </c>
      <c r="B14" s="4" t="n">
        <v>50000</v>
      </c>
      <c r="C14" s="4" t="n">
        <v>180000</v>
      </c>
      <c r="D14" s="4" t="n">
        <v>400000</v>
      </c>
      <c r="E14" s="4" t="n">
        <v>650000</v>
      </c>
      <c r="F14" s="4" t="n">
        <v>3930000</v>
      </c>
    </row>
    <row r="15">
      <c r="A15" s="3" t="inlineStr">
        <is>
          <t>Salaries</t>
        </is>
      </c>
      <c r="B15" s="4" t="n">
        <v>1260000</v>
      </c>
      <c r="C15" s="4" t="n">
        <v>1260000</v>
      </c>
      <c r="D15" s="4" t="n">
        <v>1260000</v>
      </c>
      <c r="E15" s="4" t="n">
        <v>1260000</v>
      </c>
      <c r="F15" s="4" t="n">
        <v>15120000</v>
      </c>
    </row>
    <row r="16">
      <c r="A16" s="3" t="inlineStr">
        <is>
          <t>Operating Expenses</t>
        </is>
      </c>
      <c r="B16" s="4" t="n">
        <v>320000</v>
      </c>
      <c r="C16" s="4" t="n">
        <v>320000</v>
      </c>
      <c r="D16" s="4" t="n">
        <v>320000</v>
      </c>
      <c r="E16" s="4" t="n">
        <v>320000</v>
      </c>
      <c r="F16" s="4" t="n">
        <v>3880000</v>
      </c>
    </row>
    <row r="17">
      <c r="A17" s="6" t="inlineStr">
        <is>
          <t>Total Expenses</t>
        </is>
      </c>
      <c r="B17" s="7" t="n">
        <v>6360000</v>
      </c>
      <c r="C17" s="7" t="n">
        <v>10620000</v>
      </c>
      <c r="D17" s="7" t="n">
        <v>12020000</v>
      </c>
      <c r="E17" s="7" t="n">
        <v>13450000</v>
      </c>
      <c r="F17" s="7" t="n">
        <v>130200000</v>
      </c>
    </row>
    <row r="18">
      <c r="A18" s="3" t="inlineStr"/>
      <c r="B18" s="4" t="inlineStr"/>
      <c r="C18" s="4" t="inlineStr"/>
      <c r="D18" s="4" t="inlineStr"/>
      <c r="E18" s="4" t="inlineStr"/>
      <c r="F18" s="4" t="inlineStr"/>
    </row>
    <row r="19">
      <c r="A19" s="6" t="inlineStr">
        <is>
          <t>Profit / Loss</t>
        </is>
      </c>
      <c r="B19" s="7" t="n">
        <v>-980000</v>
      </c>
      <c r="C19" s="7" t="n">
        <v>1230000</v>
      </c>
      <c r="D19" s="7" t="n">
        <v>4160000</v>
      </c>
      <c r="E19" s="7" t="n">
        <v>6130000</v>
      </c>
      <c r="F19" s="7" t="n">
        <v>3570000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000A3D5C"/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2" t="inlineStr"/>
      <c r="B1" s="2" t="inlineStr">
        <is>
          <t>Year 1</t>
        </is>
      </c>
      <c r="C1" s="2" t="inlineStr">
        <is>
          <t>Year 2</t>
        </is>
      </c>
      <c r="D1" s="2" t="inlineStr">
        <is>
          <t>Year 3</t>
        </is>
      </c>
    </row>
    <row r="2">
      <c r="A2" s="6" t="inlineStr">
        <is>
          <t>REVENUE</t>
        </is>
      </c>
      <c r="B2" s="7" t="inlineStr"/>
      <c r="C2" s="7" t="inlineStr"/>
      <c r="D2" s="7" t="inlineStr"/>
    </row>
    <row r="3">
      <c r="A3" s="3" t="inlineStr">
        <is>
          <t>EPC (installations)</t>
        </is>
      </c>
      <c r="B3" s="4" t="n">
        <v>118200000</v>
      </c>
      <c r="C3" s="4" t="n">
        <v>165400000</v>
      </c>
      <c r="D3" s="4" t="n">
        <v>212700000</v>
      </c>
    </row>
    <row r="4">
      <c r="A4" s="3" t="inlineStr">
        <is>
          <t>PPA (recurring)</t>
        </is>
      </c>
      <c r="B4" s="4" t="n">
        <v>15600000</v>
      </c>
      <c r="C4" s="4" t="n">
        <v>95800000</v>
      </c>
      <c r="D4" s="4" t="n">
        <v>166000000</v>
      </c>
    </row>
    <row r="5">
      <c r="A5" s="3" t="inlineStr">
        <is>
          <t>O&amp;M contracts</t>
        </is>
      </c>
      <c r="B5" s="4" t="n">
        <v>3600000</v>
      </c>
      <c r="C5" s="4" t="n">
        <v>13000000</v>
      </c>
      <c r="D5" s="4" t="n">
        <v>26500000</v>
      </c>
    </row>
    <row r="6">
      <c r="A6" s="6" t="inlineStr">
        <is>
          <t>Total Revenue</t>
        </is>
      </c>
      <c r="B6" s="7" t="n">
        <v>137400000</v>
      </c>
      <c r="C6" s="7" t="n">
        <v>274200000</v>
      </c>
      <c r="D6" s="7" t="n">
        <v>405200000</v>
      </c>
    </row>
    <row r="7">
      <c r="A7" s="3" t="inlineStr"/>
      <c r="B7" s="4" t="inlineStr"/>
      <c r="C7" s="4" t="inlineStr"/>
      <c r="D7" s="4" t="inlineStr"/>
    </row>
    <row r="8">
      <c r="A8" s="6" t="inlineStr">
        <is>
          <t>COST OF GOODS SOLD</t>
        </is>
      </c>
      <c r="B8" s="7" t="inlineStr"/>
      <c r="C8" s="7" t="inlineStr"/>
      <c r="D8" s="7" t="inlineStr"/>
    </row>
    <row r="9">
      <c r="A9" s="3" t="inlineStr">
        <is>
          <t>EPC Equipment</t>
        </is>
      </c>
      <c r="B9" s="4" t="n">
        <v>33800000</v>
      </c>
      <c r="C9" s="4" t="n">
        <v>47300000</v>
      </c>
      <c r="D9" s="4" t="n">
        <v>60900000</v>
      </c>
    </row>
    <row r="10">
      <c r="A10" s="3" t="inlineStr">
        <is>
          <t>EPC Labor</t>
        </is>
      </c>
      <c r="B10" s="4" t="n">
        <v>9100000</v>
      </c>
      <c r="C10" s="4" t="n">
        <v>12700000</v>
      </c>
      <c r="D10" s="4" t="n">
        <v>16400000</v>
      </c>
    </row>
    <row r="11">
      <c r="A11" s="3" t="inlineStr">
        <is>
          <t>PPA Investment (equip+labor)</t>
        </is>
      </c>
      <c r="B11" s="4" t="n">
        <v>64400000</v>
      </c>
      <c r="C11" s="4" t="n">
        <v>88500000</v>
      </c>
      <c r="D11" s="4" t="n">
        <v>112100000</v>
      </c>
    </row>
    <row r="12">
      <c r="A12" s="3" t="inlineStr">
        <is>
          <t>O&amp;M (PPA fleet)</t>
        </is>
      </c>
      <c r="B12" s="4" t="n">
        <v>3930000</v>
      </c>
      <c r="C12" s="4" t="n">
        <v>9300000</v>
      </c>
      <c r="D12" s="4" t="n">
        <v>16200000</v>
      </c>
    </row>
    <row r="13">
      <c r="A13" s="6" t="inlineStr">
        <is>
          <t>Total Direct Costs</t>
        </is>
      </c>
      <c r="B13" s="7" t="n">
        <v>111230000</v>
      </c>
      <c r="C13" s="7" t="n">
        <v>157800000</v>
      </c>
      <c r="D13" s="7" t="n">
        <v>205600000</v>
      </c>
    </row>
    <row r="14">
      <c r="A14" s="3" t="inlineStr"/>
      <c r="B14" s="4" t="inlineStr"/>
      <c r="C14" s="4" t="inlineStr"/>
      <c r="D14" s="4" t="inlineStr"/>
    </row>
    <row r="15">
      <c r="A15" s="6" t="inlineStr">
        <is>
          <t>Gross Profit</t>
        </is>
      </c>
      <c r="B15" s="7" t="n">
        <v>26170000</v>
      </c>
      <c r="C15" s="7" t="n">
        <v>116400000</v>
      </c>
      <c r="D15" s="7" t="n">
        <v>199600000</v>
      </c>
    </row>
    <row r="16">
      <c r="A16" s="3" t="inlineStr">
        <is>
          <t>Gross Margin</t>
        </is>
      </c>
      <c r="B16" s="5" t="n">
        <v>0.191</v>
      </c>
      <c r="C16" s="5" t="n">
        <v>0.425</v>
      </c>
      <c r="D16" s="5" t="n">
        <v>0.493</v>
      </c>
    </row>
    <row r="17">
      <c r="A17" s="3" t="inlineStr"/>
      <c r="B17" s="4" t="inlineStr"/>
      <c r="C17" s="4" t="inlineStr"/>
      <c r="D17" s="4" t="inlineStr"/>
    </row>
    <row r="18">
      <c r="A18" s="6" t="inlineStr">
        <is>
          <t>OPERATING EXPENSES</t>
        </is>
      </c>
      <c r="B18" s="7" t="inlineStr"/>
      <c r="C18" s="7" t="inlineStr"/>
      <c r="D18" s="7" t="inlineStr"/>
    </row>
    <row r="19">
      <c r="A19" s="3" t="inlineStr">
        <is>
          <t>Salaries + Social</t>
        </is>
      </c>
      <c r="B19" s="4" t="n">
        <v>15100000</v>
      </c>
      <c r="C19" s="4" t="n">
        <v>20700000</v>
      </c>
      <c r="D19" s="4" t="n">
        <v>27500000</v>
      </c>
    </row>
    <row r="20">
      <c r="A20" s="3" t="inlineStr">
        <is>
          <t>Operating + Marketing</t>
        </is>
      </c>
      <c r="B20" s="4" t="n">
        <v>3880000</v>
      </c>
      <c r="C20" s="4" t="n">
        <v>5000000</v>
      </c>
      <c r="D20" s="4" t="n">
        <v>6500000</v>
      </c>
    </row>
    <row r="21">
      <c r="A21" s="6" t="inlineStr">
        <is>
          <t>Total OpEx</t>
        </is>
      </c>
      <c r="B21" s="7" t="n">
        <v>18980000</v>
      </c>
      <c r="C21" s="7" t="n">
        <v>25700000</v>
      </c>
      <c r="D21" s="7" t="n">
        <v>34000000</v>
      </c>
    </row>
    <row r="22">
      <c r="A22" s="3" t="inlineStr"/>
      <c r="B22" s="4" t="inlineStr"/>
      <c r="C22" s="4" t="inlineStr"/>
      <c r="D22" s="4" t="inlineStr"/>
    </row>
    <row r="23">
      <c r="A23" s="6" t="inlineStr">
        <is>
          <t>EBITDA</t>
        </is>
      </c>
      <c r="B23" s="7" t="n">
        <v>7190000</v>
      </c>
      <c r="C23" s="7" t="n">
        <v>90700000</v>
      </c>
      <c r="D23" s="7" t="n">
        <v>165600000</v>
      </c>
    </row>
    <row r="24">
      <c r="A24" s="6" t="inlineStr">
        <is>
          <t>EBITDA Margin</t>
        </is>
      </c>
      <c r="B24" s="8" t="n">
        <v>0.052</v>
      </c>
      <c r="C24" s="8" t="n">
        <v>0.331</v>
      </c>
      <c r="D24" s="8" t="n">
        <v>0.409</v>
      </c>
    </row>
    <row r="25">
      <c r="A25" s="3" t="inlineStr">
        <is>
          <t>Tax (BOI exempt)</t>
        </is>
      </c>
      <c r="B25" s="4" t="n">
        <v>0</v>
      </c>
      <c r="C25" s="4" t="n">
        <v>0</v>
      </c>
      <c r="D25" s="4" t="n">
        <v>0</v>
      </c>
    </row>
    <row r="26">
      <c r="A26" s="6" t="inlineStr">
        <is>
          <t>Net Profit</t>
        </is>
      </c>
      <c r="B26" s="7" t="n">
        <v>7190000</v>
      </c>
      <c r="C26" s="7" t="n">
        <v>90700000</v>
      </c>
      <c r="D26" s="7" t="n">
        <v>165600000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tabColor rgb="002ED89A"/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2" t="inlineStr"/>
      <c r="B1" s="2" t="inlineStr">
        <is>
          <t>Year 1</t>
        </is>
      </c>
      <c r="C1" s="2" t="inlineStr">
        <is>
          <t>Year 2</t>
        </is>
      </c>
      <c r="D1" s="2" t="inlineStr">
        <is>
          <t>Year 3</t>
        </is>
      </c>
      <c r="E1" s="2" t="inlineStr">
        <is>
          <t>Year 4</t>
        </is>
      </c>
      <c r="F1" s="2" t="inlineStr">
        <is>
          <t>Year 5</t>
        </is>
      </c>
    </row>
    <row r="2">
      <c r="A2" s="3" t="inlineStr">
        <is>
          <t>New PPA (kWp)</t>
        </is>
      </c>
      <c r="B2" s="4" t="n">
        <v>5455</v>
      </c>
      <c r="C2" s="4" t="n">
        <v>7500</v>
      </c>
      <c r="D2" s="4" t="n">
        <v>9500</v>
      </c>
      <c r="E2" s="4" t="n">
        <v>12000</v>
      </c>
      <c r="F2" s="4" t="n">
        <v>15000</v>
      </c>
    </row>
    <row r="3">
      <c r="A3" s="3" t="inlineStr">
        <is>
          <t>Cumulative PPA (kWp)</t>
        </is>
      </c>
      <c r="B3" s="4" t="n">
        <v>5455</v>
      </c>
      <c r="C3" s="4" t="n">
        <v>12955</v>
      </c>
      <c r="D3" s="4" t="n">
        <v>22455</v>
      </c>
      <c r="E3" s="4" t="n">
        <v>34455</v>
      </c>
      <c r="F3" s="4" t="n">
        <v>49455</v>
      </c>
    </row>
    <row r="4">
      <c r="A4" s="3" t="inlineStr">
        <is>
          <t>Annual Production (MWh)</t>
        </is>
      </c>
      <c r="B4" s="4" t="n">
        <v>8960</v>
      </c>
      <c r="C4" s="4" t="n">
        <v>21289</v>
      </c>
      <c r="D4" s="4" t="n">
        <v>36897</v>
      </c>
      <c r="E4" s="4" t="n">
        <v>56607</v>
      </c>
      <c r="F4" s="4" t="n">
        <v>81254</v>
      </c>
    </row>
    <row r="5">
      <c r="A5" s="3" t="inlineStr">
        <is>
          <t>Annual PPA Revenue</t>
        </is>
      </c>
      <c r="B5" s="4" t="n">
        <v>40300000</v>
      </c>
      <c r="C5" s="4" t="n">
        <v>95800000</v>
      </c>
      <c r="D5" s="4" t="n">
        <v>166000000</v>
      </c>
      <c r="E5" s="4" t="n">
        <v>254700000</v>
      </c>
      <c r="F5" s="4" t="n">
        <v>365600000</v>
      </c>
    </row>
    <row r="6">
      <c r="A6" s="3" t="inlineStr">
        <is>
          <t>Annual O&amp;M</t>
        </is>
      </c>
      <c r="B6" s="4" t="n">
        <v>3930000</v>
      </c>
      <c r="C6" s="4" t="n">
        <v>9300000</v>
      </c>
      <c r="D6" s="4" t="n">
        <v>16200000</v>
      </c>
      <c r="E6" s="4" t="n">
        <v>24800000</v>
      </c>
      <c r="F6" s="4" t="n">
        <v>35600000</v>
      </c>
    </row>
    <row r="7">
      <c r="A7" s="6" t="inlineStr">
        <is>
          <t>Net Annual PPA</t>
        </is>
      </c>
      <c r="B7" s="7" t="n">
        <v>36370000</v>
      </c>
      <c r="C7" s="7" t="n">
        <v>86500000</v>
      </c>
      <c r="D7" s="7" t="n">
        <v>149800000</v>
      </c>
      <c r="E7" s="7" t="n">
        <v>229900000</v>
      </c>
      <c r="F7" s="7" t="n">
        <v>330000000</v>
      </c>
    </row>
    <row r="8">
      <c r="A8" s="3" t="inlineStr">
        <is>
          <t>Cumulative Investment</t>
        </is>
      </c>
      <c r="B8" s="4" t="n">
        <v>64400000</v>
      </c>
      <c r="C8" s="4" t="n">
        <v>152900000</v>
      </c>
      <c r="D8" s="4" t="n">
        <v>265000000</v>
      </c>
      <c r="E8" s="4" t="n">
        <v>406600000</v>
      </c>
      <c r="F8" s="4" t="n">
        <v>583600000</v>
      </c>
    </row>
    <row r="9">
      <c r="A9" s="6" t="inlineStr">
        <is>
          <t>Monthly MRR from PPA</t>
        </is>
      </c>
      <c r="B9" s="7" t="n">
        <v>3400000</v>
      </c>
      <c r="C9" s="7" t="n">
        <v>8000000</v>
      </c>
      <c r="D9" s="7" t="n">
        <v>13800000</v>
      </c>
      <c r="E9" s="7" t="n">
        <v>21300000</v>
      </c>
      <c r="F9" s="7" t="n">
        <v>30500000</v>
      </c>
    </row>
    <row r="10">
      <c r="A10" s="6" t="inlineStr">
        <is>
          <t>Asset Value (10yr DCF)</t>
        </is>
      </c>
      <c r="B10" s="7" t="n">
        <v>285000000</v>
      </c>
      <c r="C10" s="7" t="n">
        <v>676000000</v>
      </c>
      <c r="D10" s="7" t="n">
        <v>1170000000</v>
      </c>
      <c r="E10" s="7" t="n">
        <v>1800000000</v>
      </c>
      <c r="F10" s="7" t="n">
        <v>2580000000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tabColor rgb="00E8A820"/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2" t="inlineStr"/>
      <c r="B1" s="2" t="inlineStr">
        <is>
          <t>Year 1</t>
        </is>
      </c>
      <c r="C1" s="2" t="inlineStr">
        <is>
          <t>Year 2</t>
        </is>
      </c>
      <c r="D1" s="2" t="inlineStr">
        <is>
          <t>Year 3</t>
        </is>
      </c>
    </row>
    <row r="2">
      <c r="A2" s="6" t="inlineStr">
        <is>
          <t>OPERATING CASH FLOW</t>
        </is>
      </c>
      <c r="B2" s="7" t="inlineStr"/>
      <c r="C2" s="7" t="inlineStr"/>
      <c r="D2" s="7" t="inlineStr"/>
    </row>
    <row r="3">
      <c r="A3" s="3" t="inlineStr">
        <is>
          <t>Equity / Investor</t>
        </is>
      </c>
      <c r="B3" s="4" t="n">
        <v>15200000</v>
      </c>
      <c r="C3" s="4" t="n">
        <v>0</v>
      </c>
      <c r="D3" s="4" t="n">
        <v>0</v>
      </c>
    </row>
    <row r="4">
      <c r="A4" s="3" t="inlineStr">
        <is>
          <t>Bank Loan (PPA)</t>
        </is>
      </c>
      <c r="B4" s="4" t="n">
        <v>45000000</v>
      </c>
      <c r="C4" s="4" t="n">
        <v>65000000</v>
      </c>
      <c r="D4" s="4" t="n">
        <v>80000000</v>
      </c>
    </row>
    <row r="5">
      <c r="A5" s="3" t="inlineStr">
        <is>
          <t>EPC Revenue</t>
        </is>
      </c>
      <c r="B5" s="4" t="n">
        <v>118200000</v>
      </c>
      <c r="C5" s="4" t="n">
        <v>165400000</v>
      </c>
      <c r="D5" s="4" t="n">
        <v>212700000</v>
      </c>
    </row>
    <row r="6">
      <c r="A6" s="3" t="inlineStr">
        <is>
          <t>PPA Revenue</t>
        </is>
      </c>
      <c r="B6" s="4" t="n">
        <v>15600000</v>
      </c>
      <c r="C6" s="4" t="n">
        <v>95800000</v>
      </c>
      <c r="D6" s="4" t="n">
        <v>166000000</v>
      </c>
    </row>
    <row r="7">
      <c r="A7" s="3" t="inlineStr">
        <is>
          <t>O&amp;M Revenue</t>
        </is>
      </c>
      <c r="B7" s="4" t="n">
        <v>3600000</v>
      </c>
      <c r="C7" s="4" t="n">
        <v>13000000</v>
      </c>
      <c r="D7" s="4" t="n">
        <v>26500000</v>
      </c>
    </row>
    <row r="8">
      <c r="A8" s="6" t="inlineStr">
        <is>
          <t>Total Inflows</t>
        </is>
      </c>
      <c r="B8" s="7" t="n">
        <v>197600000</v>
      </c>
      <c r="C8" s="7" t="n">
        <v>339200000</v>
      </c>
      <c r="D8" s="7" t="n">
        <v>485200000</v>
      </c>
    </row>
    <row r="9">
      <c r="A9" s="3" t="inlineStr"/>
      <c r="B9" s="4" t="inlineStr"/>
      <c r="C9" s="4" t="inlineStr"/>
      <c r="D9" s="4" t="inlineStr"/>
    </row>
    <row r="10">
      <c r="A10" s="6" t="inlineStr">
        <is>
          <t>INVESTING / FINANCING</t>
        </is>
      </c>
      <c r="B10" s="7" t="inlineStr"/>
      <c r="C10" s="7" t="inlineStr"/>
      <c r="D10" s="7" t="inlineStr"/>
    </row>
    <row r="11">
      <c r="A11" s="3" t="inlineStr">
        <is>
          <t>CapEx + Working Capital</t>
        </is>
      </c>
      <c r="B11" s="4" t="n">
        <v>15200000</v>
      </c>
      <c r="C11" s="4" t="n">
        <v>4000000</v>
      </c>
      <c r="D11" s="4" t="n">
        <v>5000000</v>
      </c>
    </row>
    <row r="12">
      <c r="A12" s="3" t="inlineStr">
        <is>
          <t>EPC Costs (equip + labor)</t>
        </is>
      </c>
      <c r="B12" s="4" t="n">
        <v>42900000</v>
      </c>
      <c r="C12" s="4" t="n">
        <v>60000000</v>
      </c>
      <c r="D12" s="4" t="n">
        <v>77300000</v>
      </c>
    </row>
    <row r="13">
      <c r="A13" s="3" t="inlineStr">
        <is>
          <t>PPA Investment</t>
        </is>
      </c>
      <c r="B13" s="4" t="n">
        <v>64400000</v>
      </c>
      <c r="C13" s="4" t="n">
        <v>88500000</v>
      </c>
      <c r="D13" s="4" t="n">
        <v>112100000</v>
      </c>
    </row>
    <row r="14">
      <c r="A14" s="3" t="inlineStr">
        <is>
          <t>OpEx (salary + ops)</t>
        </is>
      </c>
      <c r="B14" s="4" t="n">
        <v>19000000</v>
      </c>
      <c r="C14" s="4" t="n">
        <v>25700000</v>
      </c>
      <c r="D14" s="4" t="n">
        <v>34000000</v>
      </c>
    </row>
    <row r="15">
      <c r="A15" s="3" t="inlineStr">
        <is>
          <t>O&amp;M (PPA fleet)</t>
        </is>
      </c>
      <c r="B15" s="4" t="n">
        <v>3930000</v>
      </c>
      <c r="C15" s="4" t="n">
        <v>9300000</v>
      </c>
      <c r="D15" s="4" t="n">
        <v>16200000</v>
      </c>
    </row>
    <row r="16">
      <c r="A16" s="3" t="inlineStr">
        <is>
          <t>Loan Repayment + Interest</t>
        </is>
      </c>
      <c r="B16" s="4" t="n">
        <v>5500000</v>
      </c>
      <c r="C16" s="4" t="n">
        <v>17000000</v>
      </c>
      <c r="D16" s="4" t="n">
        <v>30000000</v>
      </c>
    </row>
    <row r="17">
      <c r="A17" s="6" t="inlineStr">
        <is>
          <t>Total Outflows</t>
        </is>
      </c>
      <c r="B17" s="7" t="n">
        <v>150930000</v>
      </c>
      <c r="C17" s="7" t="n">
        <v>204500000</v>
      </c>
      <c r="D17" s="7" t="n">
        <v>274600000</v>
      </c>
    </row>
    <row r="18">
      <c r="A18" s="3" t="inlineStr"/>
      <c r="B18" s="4" t="inlineStr"/>
      <c r="C18" s="4" t="inlineStr"/>
      <c r="D18" s="4" t="inlineStr"/>
    </row>
    <row r="19">
      <c r="A19" s="6" t="inlineStr">
        <is>
          <t>Net Cash Flow</t>
        </is>
      </c>
      <c r="B19" s="7" t="n">
        <v>46670000</v>
      </c>
      <c r="C19" s="7" t="n">
        <v>134700000</v>
      </c>
      <c r="D19" s="7" t="n">
        <v>210600000</v>
      </c>
    </row>
    <row r="20">
      <c r="A20" s="6" t="inlineStr">
        <is>
          <t>Cumulative Cash</t>
        </is>
      </c>
      <c r="B20" s="7" t="n">
        <v>46670000</v>
      </c>
      <c r="C20" s="7" t="n">
        <v>181370000</v>
      </c>
      <c r="D20" s="7" t="n">
        <v>391970000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tabColor rgb="006496FF"/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2" t="inlineStr"/>
      <c r="B1" s="2" t="inlineStr">
        <is>
          <t>EPC Co.</t>
        </is>
      </c>
      <c r="C1" s="2" t="inlineStr">
        <is>
          <t>PPA Co. (SPV)</t>
        </is>
      </c>
    </row>
    <row r="2">
      <c r="A2" s="6" t="inlineStr">
        <is>
          <t>ENTITY SPLIT</t>
        </is>
      </c>
      <c r="B2" s="7" t="inlineStr"/>
      <c r="C2" s="7" t="inlineStr"/>
    </row>
    <row r="3">
      <c r="A3" s="3" t="inlineStr">
        <is>
          <t>Revenue — External Customers</t>
        </is>
      </c>
      <c r="B3" s="4" t="n">
        <v>118200000</v>
      </c>
      <c r="C3" s="4" t="n">
        <v>0</v>
      </c>
    </row>
    <row r="4">
      <c r="A4" s="3" t="inlineStr">
        <is>
          <t>Revenue — From PPA Co (cost+15%)</t>
        </is>
      </c>
      <c r="B4" s="4" t="n">
        <v>74000000</v>
      </c>
      <c r="C4" s="4" t="n">
        <v>0</v>
      </c>
    </row>
    <row r="5">
      <c r="A5" s="3" t="inlineStr">
        <is>
          <t>PPA Revenue (ramp-up)</t>
        </is>
      </c>
      <c r="B5" s="4" t="n">
        <v>0</v>
      </c>
      <c r="C5" s="4" t="n">
        <v>15600000</v>
      </c>
    </row>
    <row r="6">
      <c r="A6" s="6" t="inlineStr">
        <is>
          <t>Total Revenue</t>
        </is>
      </c>
      <c r="B6" s="7" t="n">
        <v>192200000</v>
      </c>
      <c r="C6" s="7" t="n">
        <v>15600000</v>
      </c>
    </row>
    <row r="7">
      <c r="A7" s="3" t="inlineStr"/>
      <c r="B7" s="4" t="inlineStr"/>
      <c r="C7" s="4" t="inlineStr"/>
    </row>
    <row r="8">
      <c r="A8" s="3" t="inlineStr">
        <is>
          <t>Equipment Cost (all 9,090 kWp)</t>
        </is>
      </c>
      <c r="B8" s="4" t="n">
        <v>-84500000</v>
      </c>
      <c r="C8" s="4" t="n">
        <v>0</v>
      </c>
    </row>
    <row r="9">
      <c r="A9" s="3" t="inlineStr">
        <is>
          <t>Labor Cost (all 9,090 kWp)</t>
        </is>
      </c>
      <c r="B9" s="4" t="n">
        <v>-22700000</v>
      </c>
      <c r="C9" s="4" t="n">
        <v>0</v>
      </c>
    </row>
    <row r="10">
      <c r="A10" s="3" t="inlineStr">
        <is>
          <t>Payment to EPC Co</t>
        </is>
      </c>
      <c r="B10" s="4" t="n">
        <v>0</v>
      </c>
      <c r="C10" s="4" t="n">
        <v>-74000000</v>
      </c>
    </row>
    <row r="11">
      <c r="A11" s="3" t="inlineStr">
        <is>
          <t>Salaries (23 employees)</t>
        </is>
      </c>
      <c r="B11" s="4" t="n">
        <v>-15100000</v>
      </c>
      <c r="C11" s="4" t="n">
        <v>0</v>
      </c>
    </row>
    <row r="12">
      <c r="A12" s="3" t="inlineStr">
        <is>
          <t>Operating Expenses</t>
        </is>
      </c>
      <c r="B12" s="4" t="n">
        <v>-3880000</v>
      </c>
      <c r="C12" s="4" t="n">
        <v>0</v>
      </c>
    </row>
    <row r="13">
      <c r="A13" s="3" t="inlineStr">
        <is>
          <t>O&amp;M</t>
        </is>
      </c>
      <c r="B13" s="4" t="n">
        <v>0</v>
      </c>
      <c r="C13" s="4" t="n">
        <v>-3930000</v>
      </c>
    </row>
    <row r="14">
      <c r="A14" s="3" t="inlineStr">
        <is>
          <t>Loan Repayment</t>
        </is>
      </c>
      <c r="B14" s="4" t="n">
        <v>0</v>
      </c>
      <c r="C14" s="4" t="n">
        <v>-5500000</v>
      </c>
    </row>
    <row r="15">
      <c r="A15" s="3" t="inlineStr"/>
      <c r="B15" s="4" t="inlineStr"/>
      <c r="C15" s="4" t="inlineStr"/>
    </row>
    <row r="16">
      <c r="A16" s="6" t="inlineStr">
        <is>
          <t>Net Profit / Cash Flow</t>
        </is>
      </c>
      <c r="B16" s="7" t="n">
        <v>66020000</v>
      </c>
      <c r="C16" s="7" t="n">
        <v>-67830000</v>
      </c>
    </row>
    <row r="17">
      <c r="A17" s="6" t="inlineStr">
        <is>
          <t>Net Margin</t>
        </is>
      </c>
      <c r="B17" s="8" t="n">
        <v>0.343</v>
      </c>
      <c r="C17" s="7" t="inlineStr"/>
    </row>
    <row r="18">
      <c r="A18" s="3" t="inlineStr"/>
      <c r="B18" s="4" t="inlineStr"/>
      <c r="C18" s="4" t="inlineStr"/>
    </row>
    <row r="19">
      <c r="A19" s="6" t="inlineStr">
        <is>
          <t>ARR at end of Year 1</t>
        </is>
      </c>
      <c r="B19" s="7" t="inlineStr"/>
      <c r="C19" s="7" t="n">
        <v>40300000</v>
      </c>
    </row>
    <row r="20">
      <c r="A20" s="6" t="inlineStr">
        <is>
          <t>Asset Value (DCF 10yr)</t>
        </is>
      </c>
      <c r="B20" s="7" t="inlineStr"/>
      <c r="C20" s="7" t="n">
        <v>285000000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tabColor rgb="001A7A5A"/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20" customWidth="1" min="3" max="3"/>
  </cols>
  <sheetData>
    <row r="1">
      <c r="A1" s="2" t="inlineStr">
        <is>
          <t>KPI</t>
        </is>
      </c>
      <c r="B1" s="2" t="inlineStr">
        <is>
          <t>Target</t>
        </is>
      </c>
      <c r="C1" s="2" t="inlineStr">
        <is>
          <t>Category</t>
        </is>
      </c>
    </row>
    <row r="2">
      <c r="A2" s="3" t="inlineStr">
        <is>
          <t>New Leads/month</t>
        </is>
      </c>
      <c r="B2" s="4" t="inlineStr">
        <is>
          <t>80+</t>
        </is>
      </c>
      <c r="C2" s="4" t="inlineStr">
        <is>
          <t>Sales</t>
        </is>
      </c>
    </row>
    <row r="3">
      <c r="A3" s="3" t="inlineStr">
        <is>
          <t>Roof Surveys/month</t>
        </is>
      </c>
      <c r="B3" s="4" t="inlineStr">
        <is>
          <t>30+</t>
        </is>
      </c>
      <c r="C3" s="4" t="inlineStr">
        <is>
          <t>Sales</t>
        </is>
      </c>
    </row>
    <row r="4">
      <c r="A4" s="3" t="inlineStr">
        <is>
          <t>Proposals/month</t>
        </is>
      </c>
      <c r="B4" s="4" t="inlineStr">
        <is>
          <t>20+</t>
        </is>
      </c>
      <c r="C4" s="4" t="inlineStr">
        <is>
          <t>Sales</t>
        </is>
      </c>
    </row>
    <row r="5">
      <c r="A5" s="3" t="inlineStr">
        <is>
          <t>Close Rate</t>
        </is>
      </c>
      <c r="B5" s="4" t="inlineStr">
        <is>
          <t>50%+</t>
        </is>
      </c>
      <c r="C5" s="4" t="inlineStr">
        <is>
          <t>Sales</t>
        </is>
      </c>
    </row>
    <row r="6">
      <c r="A6" s="3" t="inlineStr">
        <is>
          <t>Systems/month</t>
        </is>
      </c>
      <c r="B6" s="4" t="inlineStr">
        <is>
          <t>15+</t>
        </is>
      </c>
      <c r="C6" s="4" t="inlineStr">
        <is>
          <t>Sales</t>
        </is>
      </c>
    </row>
    <row r="7">
      <c r="A7" s="3" t="inlineStr">
        <is>
          <t>CAC</t>
        </is>
      </c>
      <c r="B7" s="4" t="inlineStr">
        <is>
          <t>&lt;฿30K</t>
        </is>
      </c>
      <c r="C7" s="4" t="inlineStr">
        <is>
          <t>Sales</t>
        </is>
      </c>
    </row>
    <row r="8">
      <c r="A8" s="3" t="inlineStr">
        <is>
          <t>Avg Deal Size</t>
        </is>
      </c>
      <c r="B8" s="4" t="inlineStr">
        <is>
          <t>฿1.2M</t>
        </is>
      </c>
      <c r="C8" s="4" t="inlineStr">
        <is>
          <t>Sales</t>
        </is>
      </c>
    </row>
    <row r="9">
      <c r="A9" s="3" t="inlineStr">
        <is>
          <t>kWp Installed/month</t>
        </is>
      </c>
      <c r="B9" s="4" t="inlineStr">
        <is>
          <t>757+</t>
        </is>
      </c>
      <c r="C9" s="4" t="inlineStr">
        <is>
          <t>Installation</t>
        </is>
      </c>
    </row>
    <row r="10">
      <c r="A10" s="3" t="inlineStr">
        <is>
          <t>Install Time/system</t>
        </is>
      </c>
      <c r="B10" s="4" t="inlineStr">
        <is>
          <t>5-7 days</t>
        </is>
      </c>
      <c r="C10" s="4" t="inlineStr">
        <is>
          <t>Installation</t>
        </is>
      </c>
    </row>
    <row r="11">
      <c r="A11" s="3" t="inlineStr">
        <is>
          <t>Safety Incidents</t>
        </is>
      </c>
      <c r="B11" s="4" t="inlineStr">
        <is>
          <t>0</t>
        </is>
      </c>
      <c r="C11" s="4" t="inlineStr">
        <is>
          <t>Installation</t>
        </is>
      </c>
    </row>
    <row r="12">
      <c r="A12" s="3" t="inlineStr">
        <is>
          <t>Parallel Projects</t>
        </is>
      </c>
      <c r="B12" s="4" t="inlineStr">
        <is>
          <t>4-6</t>
        </is>
      </c>
      <c r="C12" s="4" t="inlineStr">
        <is>
          <t>Installation</t>
        </is>
      </c>
    </row>
    <row r="13">
      <c r="A13" s="3" t="inlineStr">
        <is>
          <t>Quality Pass Rate</t>
        </is>
      </c>
      <c r="B13" s="4" t="inlineStr">
        <is>
          <t>98%+</t>
        </is>
      </c>
      <c r="C13" s="4" t="inlineStr">
        <is>
          <t>Installation</t>
        </is>
      </c>
    </row>
    <row r="14">
      <c r="A14" s="3" t="inlineStr">
        <is>
          <t>PEA Approval</t>
        </is>
      </c>
      <c r="B14" s="4" t="inlineStr">
        <is>
          <t>&lt;30 days</t>
        </is>
      </c>
      <c r="C14" s="4" t="inlineStr">
        <is>
          <t>Installation</t>
        </is>
      </c>
    </row>
    <row r="15">
      <c r="A15" s="3" t="inlineStr">
        <is>
          <t>Gross Margin EPC</t>
        </is>
      </c>
      <c r="B15" s="4" t="inlineStr">
        <is>
          <t>40%</t>
        </is>
      </c>
      <c r="C15" s="4" t="inlineStr">
        <is>
          <t>Financial</t>
        </is>
      </c>
    </row>
    <row r="16">
      <c r="A16" s="3" t="inlineStr">
        <is>
          <t>Net Margin</t>
        </is>
      </c>
      <c r="B16" s="4" t="inlineStr">
        <is>
          <t>20%+</t>
        </is>
      </c>
      <c r="C16" s="4" t="inlineStr">
        <is>
          <t>Financial</t>
        </is>
      </c>
    </row>
    <row r="17">
      <c r="A17" s="3" t="inlineStr">
        <is>
          <t>MRR Growth</t>
        </is>
      </c>
      <c r="B17" s="4" t="inlineStr">
        <is>
          <t>15%/month</t>
        </is>
      </c>
      <c r="C17" s="4" t="inlineStr">
        <is>
          <t>Financial</t>
        </is>
      </c>
    </row>
    <row r="18">
      <c r="A18" s="3" t="inlineStr">
        <is>
          <t>Cash Collection</t>
        </is>
      </c>
      <c r="B18" s="4" t="inlineStr">
        <is>
          <t>&lt;45 days</t>
        </is>
      </c>
      <c r="C18" s="4" t="inlineStr">
        <is>
          <t>Financial</t>
        </is>
      </c>
    </row>
    <row r="19">
      <c r="A19" s="3" t="inlineStr">
        <is>
          <t>DSCR (PPA loans)</t>
        </is>
      </c>
      <c r="B19" s="4" t="inlineStr">
        <is>
          <t>&gt;1.3x</t>
        </is>
      </c>
      <c r="C19" s="4" t="inlineStr">
        <is>
          <t>Financial</t>
        </is>
      </c>
    </row>
    <row r="20">
      <c r="A20" s="3" t="inlineStr">
        <is>
          <t>Working Capital</t>
        </is>
      </c>
      <c r="B20" s="4" t="inlineStr">
        <is>
          <t>3 months+</t>
        </is>
      </c>
      <c r="C20" s="4" t="inlineStr">
        <is>
          <t>Financial</t>
        </is>
      </c>
    </row>
    <row r="21">
      <c r="A21" s="3" t="inlineStr">
        <is>
          <t>Customer LTV</t>
        </is>
      </c>
      <c r="B21" s="4" t="inlineStr">
        <is>
          <t>฿5M+</t>
        </is>
      </c>
      <c r="C21" s="4" t="inlineStr">
        <is>
          <t>Financial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</t>
        </is>
      </c>
      <c r="B1" t="inlineStr">
        <is>
          <t>Current workbook assumption</t>
        </is>
      </c>
      <c r="C1" t="inlineStr">
        <is>
          <t>QA status</t>
        </is>
      </c>
      <c r="D1" t="inlineStr">
        <is>
          <t>Required action</t>
        </is>
      </c>
    </row>
    <row r="2">
      <c r="A2" t="inlineStr">
        <is>
          <t>Electricity tariff</t>
        </is>
      </c>
      <c r="B2" t="inlineStr">
        <is>
          <t>PEA retail/base assumptions vary across materials</t>
        </is>
      </c>
      <c r="C2" t="inlineStr">
        <is>
          <t>Needs source per scenario</t>
        </is>
      </c>
      <c r="D2" t="inlineStr">
        <is>
          <t>Use PEA bill or current PEA/ERC tariff before investor/client use</t>
        </is>
      </c>
    </row>
    <row r="3">
      <c r="A3" t="inlineStr">
        <is>
          <t>Export/net-billing</t>
        </is>
      </c>
      <c r="B3" t="inlineStr">
        <is>
          <t>Export value appears as planning assumption</t>
        </is>
      </c>
      <c r="C3" t="inlineStr">
        <is>
          <t>Not guaranteed</t>
        </is>
      </c>
      <c r="D3" t="inlineStr">
        <is>
          <t>Confirm PEA/ERC program and approval path per project</t>
        </is>
      </c>
    </row>
    <row r="4">
      <c r="A4" t="inlineStr">
        <is>
          <t>Year 1 deployment</t>
        </is>
      </c>
      <c r="B4" t="inlineStr">
        <is>
          <t>9.09 MW / 182 systems / 60% PPA</t>
        </is>
      </c>
      <c r="C4" t="inlineStr">
        <is>
          <t>Aggressive</t>
        </is>
      </c>
      <c r="D4" t="inlineStr">
        <is>
          <t>Present as upside only; add base and downside scenarios</t>
        </is>
      </c>
    </row>
    <row r="5">
      <c r="A5" t="inlineStr">
        <is>
          <t>Installed cost</t>
        </is>
      </c>
      <c r="B5" t="inlineStr">
        <is>
          <t>14,500 THB/kWp direct cost (30–100 kW); 17,000 for 5–10 kW; 14,000 for 500 kWp</t>
        </is>
      </c>
      <c r="C5" t="inlineStr">
        <is>
          <t>Updated 2026-09-05 (SPEC)</t>
        </is>
      </c>
      <c r="D5" t="inlineStr">
        <is>
          <t>Tie to BOM (Integra quote Apr 2026) and supplier RFQs before each proposal</t>
        </is>
      </c>
    </row>
    <row r="6">
      <c r="A6" t="inlineStr">
        <is>
          <t>Sale price</t>
        </is>
      </c>
      <c r="B6" t="inlineStr">
        <is>
          <t>24,000 THB/kWp (50 kW) / 30,000 (10 kW), ex-VAT</t>
        </is>
      </c>
      <c r="C6" t="inlineStr">
        <is>
          <t>Updated 2026-09-05 (SPEC)</t>
        </is>
      </c>
      <c r="D6" t="inlineStr">
        <is>
          <t>Validate against proposal-builder price bands; always quote ex-VAT</t>
        </is>
      </c>
    </row>
    <row r="7">
      <c r="A7" t="inlineStr">
        <is>
          <t>PPA portfolio</t>
        </is>
      </c>
      <c r="B7" t="inlineStr">
        <is>
          <t>Large retained asset portfolio</t>
        </is>
      </c>
      <c r="C7" t="inlineStr">
        <is>
          <t>Capital constrained</t>
        </is>
      </c>
      <c r="D7" t="inlineStr">
        <is>
          <t>Add financing, DSCR, default, insurance, and grid constraints</t>
        </is>
      </c>
    </row>
    <row r="8">
      <c r="A8" t="inlineStr">
        <is>
          <t>VAT/tax</t>
        </is>
      </c>
      <c r="B8" t="inlineStr">
        <is>
          <t>Not consistently modeled</t>
        </is>
      </c>
      <c r="C8" t="inlineStr">
        <is>
          <t>High risk</t>
        </is>
      </c>
      <c r="D8" t="inlineStr">
        <is>
          <t>Model VAT explicitly and keep tax incentives separate unless approved</t>
        </is>
      </c>
    </row>
    <row r="9">
      <c r="A9" t="inlineStr">
        <is>
          <t>PEA/grid</t>
        </is>
      </c>
      <c r="B9" t="inlineStr">
        <is>
          <t>Limited grid capacity treatment</t>
        </is>
      </c>
      <c r="C9" t="inlineStr">
        <is>
          <t>High risk</t>
        </is>
      </c>
      <c r="D9" t="inlineStr">
        <is>
          <t>Add PEA branch, transformer, feeder, and approval assumptions</t>
        </is>
      </c>
    </row>
    <row r="10">
      <c r="A10" t="inlineStr">
        <is>
          <t>Use of workbook</t>
        </is>
      </c>
      <c r="B10" t="inlineStr">
        <is>
          <t>Business planning model</t>
        </is>
      </c>
      <c r="C10" t="inlineStr">
        <is>
          <t>Internal planning only</t>
        </is>
      </c>
      <c r="D10" t="inlineStr">
        <is>
          <t>Do not send to investors until sources and scenarios are added</t>
        </is>
      </c>
    </row>
    <row r="12">
      <c r="A12" t="inlineStr">
        <is>
          <t>Financial model version</t>
        </is>
      </c>
      <c r="B12" t="inlineStr">
        <is>
          <t>business-qa-2026-09-05</t>
        </is>
      </c>
    </row>
    <row r="13">
      <c r="A13" t="inlineStr">
        <is>
          <t>Retail tariff default</t>
        </is>
      </c>
      <c r="B13" t="inlineStr">
        <is>
          <t>4.58 THB/kWh marginal (Type 2.1.1 small business, ex-VAT; 4.90 incl. VAT); residential 4.52; avg tariff Sep–Dec 2026 3.86</t>
        </is>
      </c>
    </row>
    <row r="14">
      <c r="A14" t="inlineStr">
        <is>
          <t>Export assumption</t>
        </is>
      </c>
      <c r="B14" t="inlineStr">
        <is>
          <t>0 THB/kWh for commercial / PPA sites (design zero-export). Residential net billing 2.20 THB/kWh (≤5 kW AC, Type 1 meter, 10-yr, ERC reg. 24 Jun 2026) — net billing, NOT net metering</t>
        </is>
      </c>
    </row>
    <row r="15">
      <c r="A15" t="inlineStr">
        <is>
          <t>Grid-tied blended value</t>
        </is>
      </c>
      <c r="B15" t="inlineStr">
        <is>
          <t>2.75 THB/kWh at 60% self-consumption (commercial, export = 0); residential 3.59 with 2.20 net billing</t>
        </is>
      </c>
    </row>
    <row r="16">
      <c r="A16" t="inlineStr">
        <is>
          <t>Battery blended value</t>
        </is>
      </c>
      <c r="B16" t="inlineStr">
        <is>
          <t>3.89 THB/kWh at 85% self-consumption (commercial); residential 4.17</t>
        </is>
      </c>
    </row>
    <row r="17">
      <c r="A17" t="inlineStr">
        <is>
          <t>Effective PR</t>
        </is>
      </c>
      <c r="B17" t="inlineStr">
        <is>
          <t>0.7469</t>
        </is>
      </c>
    </row>
    <row r="18">
      <c r="A18" t="inlineStr">
        <is>
          <t>CO2 factor</t>
        </is>
      </c>
      <c r="B18" t="inlineStr">
        <is>
          <t>0.477 kg/kWh</t>
        </is>
      </c>
    </row>
    <row r="19">
      <c r="A19" t="inlineStr">
        <is>
          <t>PPA tariff</t>
        </is>
      </c>
      <c r="B19" t="inlineStr">
        <is>
          <t>3.80 THB/kWh (3.60–3.90; ≤3.40 for ≥500 kWp), 15 yr, escalation 0–1.5%/yr</t>
        </is>
      </c>
    </row>
    <row r="20">
      <c r="A20" t="inlineStr">
        <is>
          <t>Tariff escalation</t>
        </is>
      </c>
      <c r="B20" t="inlineStr">
        <is>
          <t>0–1.5%/yr (was 3%)</t>
        </is>
      </c>
    </row>
    <row r="21">
      <c r="A21" t="inlineStr">
        <is>
          <t>Specific yield</t>
        </is>
      </c>
      <c r="B21" t="inlineStr">
        <is>
          <t>1,450 kWh/kWp/yr P50 (4.0 h/day); 1,400 P90 for PPA; 0.5%/yr degradation (was 4.5 h = 1,642)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44" customWidth="1" min="1" max="1"/>
    <col width="44" customWidth="1" min="2" max="2"/>
    <col width="14" customWidth="1" min="3" max="3"/>
    <col width="22" customWidth="1" min="4" max="4"/>
    <col width="30" customWidth="1" min="5" max="5"/>
    <col width="30" customWidth="1" min="6" max="6"/>
  </cols>
  <sheetData>
    <row r="1">
      <c r="A1" s="13" t="inlineStr">
        <is>
          <t>Bank financing terms — Thailand rooftop solar (as of Sep 2026, ex-VAT project cost)</t>
        </is>
      </c>
    </row>
    <row r="3">
      <c r="A3" s="11" t="inlineStr">
        <is>
          <t>Bank / product</t>
        </is>
      </c>
      <c r="B3" s="11" t="inlineStr">
        <is>
          <t>Rate</t>
        </is>
      </c>
      <c r="C3" s="11" t="inlineStr">
        <is>
          <t>Term</t>
        </is>
      </c>
      <c r="D3" s="11" t="inlineStr">
        <is>
          <t>Max amount</t>
        </is>
      </c>
      <c r="E3" s="11" t="inlineStr">
        <is>
          <t>Borrower</t>
        </is>
      </c>
      <c r="F3" s="11" t="inlineStr">
        <is>
          <t>Notes</t>
        </is>
      </c>
    </row>
    <row r="4">
      <c r="A4" t="inlineStr">
        <is>
          <t>GSB — Solar for Life</t>
        </is>
      </c>
      <c r="B4" t="inlineStr">
        <is>
          <t>3.50% yrs 1–2 (3.25% secured), 5.00% yrs 3–5, then MRR</t>
        </is>
      </c>
      <c r="C4" t="inlineStr">
        <is>
          <t>up to 7 yr</t>
        </is>
      </c>
      <c r="D4" t="inlineStr">
        <is>
          <t>up to ฿1M</t>
        </is>
      </c>
      <c r="E4" t="inlineStr">
        <is>
          <t>households / SME</t>
        </is>
      </c>
      <c r="F4" t="inlineStr">
        <is>
          <t>applications to 31 Mar 2027</t>
        </is>
      </c>
    </row>
    <row r="5">
      <c r="A5" t="inlineStr">
        <is>
          <t>TTB — SME Solar Rooftop</t>
        </is>
      </c>
      <c r="B5" t="inlineStr">
        <is>
          <t>3.5% first 2 yrs, then floating</t>
        </is>
      </c>
      <c r="C5" t="inlineStr">
        <is>
          <t>up to 8 yr</t>
        </is>
      </c>
      <c r="D5" t="inlineStr">
        <is>
          <t>up to 100% of project</t>
        </is>
      </c>
      <c r="E5" t="inlineStr">
        <is>
          <t>SME</t>
        </is>
      </c>
      <c r="F5" t="inlineStr"/>
    </row>
    <row r="6">
      <c r="A6" t="inlineStr">
        <is>
          <t>Krungsri — Home for Cash Solar</t>
        </is>
      </c>
      <c r="B6" t="inlineStr">
        <is>
          <t>4.99% yr 1, then floating 5.98–8.90%</t>
        </is>
      </c>
      <c r="C6" t="inlineStr">
        <is>
          <t>up to 30 yr</t>
        </is>
      </c>
      <c r="D6" t="inlineStr">
        <is>
          <t>min ฿500K</t>
        </is>
      </c>
      <c r="E6" t="inlineStr">
        <is>
          <t>homeowners (mortgage-backed)</t>
        </is>
      </c>
      <c r="F6" t="inlineStr"/>
    </row>
    <row r="7">
      <c r="A7" t="inlineStr">
        <is>
          <t>GHB — Solar top-up</t>
        </is>
      </c>
      <c r="B7" t="inlineStr">
        <is>
          <t>1.00–1.99%</t>
        </is>
      </c>
      <c r="C7" t="inlineStr">
        <is>
          <t>—</t>
        </is>
      </c>
      <c r="D7" t="inlineStr">
        <is>
          <t>≤ ฿300K</t>
        </is>
      </c>
      <c r="E7" t="inlineStr">
        <is>
          <t>existing GHB mortgage customers</t>
        </is>
      </c>
      <c r="F7" t="inlineStr"/>
    </row>
    <row r="8">
      <c r="A8" t="inlineStr">
        <is>
          <t>Bangkok Bank — Green loan</t>
        </is>
      </c>
      <c r="B8" t="inlineStr">
        <is>
          <t>MRR − 1% ≈ 5.65%</t>
        </is>
      </c>
      <c r="C8" t="inlineStr">
        <is>
          <t>≤ 10 yr</t>
        </is>
      </c>
      <c r="D8" t="inlineStr">
        <is>
          <t>—</t>
        </is>
      </c>
      <c r="E8" t="inlineStr">
        <is>
          <t>business</t>
        </is>
      </c>
      <c r="F8" t="inlineStr"/>
    </row>
    <row r="9">
      <c r="A9" t="inlineStr">
        <is>
          <t>Reference: BoT policy rate</t>
        </is>
      </c>
      <c r="B9" t="inlineStr">
        <is>
          <t>1.00%</t>
        </is>
      </c>
      <c r="C9" t="inlineStr"/>
      <c r="D9" t="inlineStr"/>
      <c r="E9" t="inlineStr"/>
      <c r="F9" t="inlineStr">
        <is>
          <t>use MLR/MRR, never LIBOR</t>
        </is>
      </c>
    </row>
    <row r="11">
      <c r="A11" s="14" t="inlineStr">
        <is>
          <t>Blended modelling assumption</t>
        </is>
      </c>
    </row>
    <row r="12">
      <c r="A12" t="inlineStr">
        <is>
          <t>Blended rate</t>
        </is>
      </c>
      <c r="B12" s="15" t="n">
        <v>0.05</v>
      </c>
      <c r="C12" t="inlineStr">
        <is>
          <t>range 4.5–5.5%</t>
        </is>
      </c>
    </row>
    <row r="13">
      <c r="A13" t="inlineStr">
        <is>
          <t>Term (years)</t>
        </is>
      </c>
      <c r="B13" s="12" t="n">
        <v>8</v>
      </c>
      <c r="C13" t="inlineStr">
        <is>
          <t>range 7–10 yr</t>
        </is>
      </c>
    </row>
    <row r="14">
      <c r="A14" t="inlineStr">
        <is>
          <t>LTV on PPA assets</t>
        </is>
      </c>
      <c r="B14" s="16" t="n">
        <v>0.7</v>
      </c>
    </row>
    <row r="16">
      <c r="A16" s="14" t="inlineStr">
        <is>
          <t>Annuity payment calculator</t>
        </is>
      </c>
    </row>
    <row r="17">
      <c r="A17" t="inlineStr">
        <is>
          <t>Principal (THB)</t>
        </is>
      </c>
      <c r="B17" s="12" t="n">
        <v>725000</v>
      </c>
      <c r="C17" t="inlineStr">
        <is>
          <t>e.g. 50 kWp × 14,500</t>
        </is>
      </c>
    </row>
    <row r="18">
      <c r="A18" t="inlineStr">
        <is>
          <t>Annual rate</t>
        </is>
      </c>
      <c r="B18">
        <f>B12</f>
        <v/>
      </c>
    </row>
    <row r="19">
      <c r="A19" t="inlineStr">
        <is>
          <t>Years</t>
        </is>
      </c>
      <c r="B19">
        <f>B13</f>
        <v/>
      </c>
    </row>
    <row r="20">
      <c r="A20" t="inlineStr">
        <is>
          <t>Monthly payment (THB)</t>
        </is>
      </c>
      <c r="B20" s="17">
        <f>PMT(B18/12,B19*12,-B17)</f>
        <v/>
      </c>
    </row>
    <row r="21">
      <c r="A21" t="inlineStr">
        <is>
          <t>Annual debt service (THB)</t>
        </is>
      </c>
      <c r="B21" s="17">
        <f>B20*12</f>
        <v/>
      </c>
    </row>
    <row r="22">
      <c r="A22" t="inlineStr">
        <is>
          <t>Total interest over term (THB)</t>
        </is>
      </c>
      <c r="B22" s="17">
        <f>B21*B19-B17</f>
        <v/>
      </c>
    </row>
    <row r="23">
      <c r="A23" t="inlineStr">
        <is>
          <t>Annuity factor (annual payment / principal)</t>
        </is>
      </c>
      <c r="B23" s="18">
        <f>B21/B17</f>
        <v/>
      </c>
    </row>
    <row r="24">
      <c r="A24" t="inlineStr">
        <is>
          <t>DSCR check (50 kWp PPA: 72,500 kWh × 3.80 − O&amp;M 25,000)</t>
        </is>
      </c>
      <c r="B24" s="19">
        <f>(72500*3.8-25000)/B21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40" customWidth="1" min="3" max="3"/>
    <col width="44" customWidth="1" min="4" max="4"/>
    <col width="70" customWidth="1" min="5" max="5"/>
    <col width="10" customWidth="1" min="6" max="6"/>
  </cols>
  <sheetData>
    <row r="1" ht="48" customHeight="1">
      <c r="A1" s="20" t="inlineStr">
        <is>
          <t>Update 2026-09-05 — assumption cells changed to SPEC (Sep 2026). Workbook is fully hard-coded (no formulas): downstream output cells below were NOT recalculated and need manual review. Suggested values come from the pnl-plan.html recompute (same volumes: 182 systems / 9,090 kWp, 60% PPA).</t>
        </is>
      </c>
    </row>
    <row r="3">
      <c r="A3" s="14" t="inlineStr">
        <is>
          <t>A. Input cells changed</t>
        </is>
      </c>
    </row>
    <row r="4">
      <c r="A4" s="21" t="inlineStr">
        <is>
          <t>Sheet</t>
        </is>
      </c>
      <c r="B4" s="21" t="inlineStr">
        <is>
          <t>Cell</t>
        </is>
      </c>
      <c r="C4" s="21" t="inlineStr">
        <is>
          <t>Old value</t>
        </is>
      </c>
      <c r="D4" s="21" t="inlineStr">
        <is>
          <t>New value</t>
        </is>
      </c>
      <c r="E4" s="21" t="inlineStr">
        <is>
          <t>Note</t>
        </is>
      </c>
      <c r="F4" s="22" t="n"/>
    </row>
    <row r="5">
      <c r="A5" s="22" t="inlineStr">
        <is>
          <t>Executive Summary</t>
        </is>
      </c>
      <c r="B5" s="22" t="inlineStr">
        <is>
          <t>A10</t>
        </is>
      </c>
      <c r="C5" s="22" t="inlineStr"/>
      <c r="D5" s="22" t="inlineStr">
        <is>
          <t>Specific yield</t>
        </is>
      </c>
      <c r="E5" s="22" t="inlineStr"/>
      <c r="F5" s="22" t="n"/>
    </row>
    <row r="6">
      <c r="A6" s="22" t="inlineStr">
        <is>
          <t>Executive Summary</t>
        </is>
      </c>
      <c r="B6" s="22" t="inlineStr">
        <is>
          <t>B10</t>
        </is>
      </c>
      <c r="C6" s="22" t="inlineStr"/>
      <c r="D6" s="22" t="n">
        <v>1450</v>
      </c>
      <c r="E6" s="22" t="inlineStr"/>
      <c r="F6" s="22" t="n"/>
    </row>
    <row r="7">
      <c r="A7" s="22" t="inlineStr">
        <is>
          <t>Executive Summary</t>
        </is>
      </c>
      <c r="B7" s="22" t="inlineStr">
        <is>
          <t>C10</t>
        </is>
      </c>
      <c r="C7" s="22" t="inlineStr"/>
      <c r="D7" s="22" t="inlineStr">
        <is>
          <t>kWh/kWp/yr P50 (4.0 sun-hours/day); use 1,400 P90 for PPA cash flows; 0.5%/yr degradation</t>
        </is>
      </c>
      <c r="E7" s="22" t="inlineStr"/>
      <c r="F7" s="22" t="n"/>
    </row>
    <row r="8">
      <c r="A8" s="22" t="inlineStr">
        <is>
          <t>Executive Summary</t>
        </is>
      </c>
      <c r="B8" s="22" t="inlineStr">
        <is>
          <t>B11</t>
        </is>
      </c>
      <c r="C8" s="22" t="inlineStr">
        <is>
          <t>11800</t>
        </is>
      </c>
      <c r="D8" s="22" t="n">
        <v>14500</v>
      </c>
      <c r="E8" s="22" t="inlineStr">
        <is>
          <t>installed cost, 50 kWp base case</t>
        </is>
      </c>
      <c r="F8" s="22" t="n"/>
    </row>
    <row r="9">
      <c r="A9" s="22" t="inlineStr">
        <is>
          <t>Executive Summary</t>
        </is>
      </c>
      <c r="B9" s="22" t="inlineStr">
        <is>
          <t>C11</t>
        </is>
      </c>
      <c r="C9" s="22" t="inlineStr">
        <is>
          <t>THB (equipment + labor)</t>
        </is>
      </c>
      <c r="D9" s="22" t="inlineStr">
        <is>
          <t>THB/kWp ex-VAT (equipment + labour + island logistics), 30–100 kW tier — see 'Equipment Cost per kWp' rows 17-20 for 5–10 kW 17,000 / 500 kWp 14,000</t>
        </is>
      </c>
      <c r="E9" s="22" t="inlineStr"/>
      <c r="F9" s="22" t="n"/>
    </row>
    <row r="10">
      <c r="A10" s="22" t="inlineStr">
        <is>
          <t>Executive Summary</t>
        </is>
      </c>
      <c r="B10" s="22" t="inlineStr">
        <is>
          <t>B12</t>
        </is>
      </c>
      <c r="C10" s="22" t="inlineStr">
        <is>
          <t>32500</t>
        </is>
      </c>
      <c r="D10" s="22" t="n">
        <v>24000</v>
      </c>
      <c r="E10" s="22" t="inlineStr">
        <is>
          <t>sale price, 50 kWp base case</t>
        </is>
      </c>
      <c r="F10" s="22" t="n"/>
    </row>
    <row r="11">
      <c r="A11" s="22" t="inlineStr">
        <is>
          <t>Executive Summary</t>
        </is>
      </c>
      <c r="B11" s="22" t="inlineStr">
        <is>
          <t>C12</t>
        </is>
      </c>
      <c r="C11" s="22" t="inlineStr">
        <is>
          <t>THB/kWp</t>
        </is>
      </c>
      <c r="D11" s="22" t="inlineStr">
        <is>
          <t>THB/kWp ex-VAT, 30–50 kW (10 kW = 30,000; 100 kW 20,000–24,000)</t>
        </is>
      </c>
      <c r="E11" s="22" t="inlineStr"/>
      <c r="F11" s="22" t="n"/>
    </row>
    <row r="12">
      <c r="A12" s="22" t="inlineStr">
        <is>
          <t>Executive Summary</t>
        </is>
      </c>
      <c r="B12" s="22" t="inlineStr">
        <is>
          <t>B13</t>
        </is>
      </c>
      <c r="C12" s="22" t="inlineStr">
        <is>
          <t>0.637</t>
        </is>
      </c>
      <c r="D12" s="22" t="n">
        <v>0.396</v>
      </c>
      <c r="E12" s="22" t="inlineStr"/>
      <c r="F12" s="22" t="n"/>
    </row>
    <row r="13">
      <c r="A13" s="22" t="inlineStr">
        <is>
          <t>Executive Summary</t>
        </is>
      </c>
      <c r="B13" s="22" t="inlineStr">
        <is>
          <t>C13</t>
        </is>
      </c>
      <c r="C13" s="22" t="inlineStr">
        <is>
          <t>64%</t>
        </is>
      </c>
      <c r="D13" s="22" t="inlineStr">
        <is>
          <t>40% (10 kW ≈ 40–45%, 50 kW ≈ 35–40%)</t>
        </is>
      </c>
      <c r="E13" s="22" t="inlineStr"/>
      <c r="F13" s="22" t="n"/>
    </row>
    <row r="14">
      <c r="A14" s="22" t="inlineStr">
        <is>
          <t>Executive Summary</t>
        </is>
      </c>
      <c r="B14" s="22" t="inlineStr">
        <is>
          <t>B14</t>
        </is>
      </c>
      <c r="C14" s="22" t="inlineStr">
        <is>
          <t>4.5</t>
        </is>
      </c>
      <c r="D14" s="22" t="n">
        <v>3.8</v>
      </c>
      <c r="E14" s="22" t="inlineStr"/>
      <c r="F14" s="22" t="n"/>
    </row>
    <row r="15">
      <c r="A15" s="22" t="inlineStr">
        <is>
          <t>Executive Summary</t>
        </is>
      </c>
      <c r="B15" s="22" t="inlineStr">
        <is>
          <t>C14</t>
        </is>
      </c>
      <c r="C15" s="22" t="inlineStr">
        <is>
          <t>THB/kWh (25% discount from PEA)</t>
        </is>
      </c>
      <c r="D15" s="22" t="inlineStr">
        <is>
          <t>THB/kWh, 30–150 kW (range 3.60–3.90; ≤3.40 for ≥500 kWp) — ≈17% below marginal PEA rate; 15-yr term</t>
        </is>
      </c>
      <c r="E15" s="22" t="inlineStr"/>
      <c r="F15" s="22" t="n"/>
    </row>
    <row r="16">
      <c r="A16" s="22" t="inlineStr">
        <is>
          <t>Executive Summary</t>
        </is>
      </c>
      <c r="B16" s="22" t="inlineStr">
        <is>
          <t>B15</t>
        </is>
      </c>
      <c r="C16" s="22" t="inlineStr">
        <is>
          <t>6</t>
        </is>
      </c>
      <c r="D16" s="22" t="n">
        <v>4.58</v>
      </c>
      <c r="E16" s="22" t="inlineStr"/>
      <c r="F16" s="22" t="n"/>
    </row>
    <row r="17">
      <c r="A17" s="22" t="inlineStr">
        <is>
          <t>Executive Summary</t>
        </is>
      </c>
      <c r="B17" s="22" t="inlineStr">
        <is>
          <t>C15</t>
        </is>
      </c>
      <c r="C17" s="22" t="inlineStr">
        <is>
          <t>THB/kWh average</t>
        </is>
      </c>
      <c r="D17" s="22" t="inlineStr">
        <is>
          <t>THB/kWh marginal rate solar displaces — small business Type 2.1.1 ex-VAT (4.90 incl. VAT); residential &gt;400 kWh 4.52; avg tariff Sep–Dec 2026 = 3.86</t>
        </is>
      </c>
      <c r="E17" s="22" t="inlineStr"/>
      <c r="F17" s="22" t="n"/>
    </row>
    <row r="18">
      <c r="A18" s="22" t="inlineStr">
        <is>
          <t>Executive Summary</t>
        </is>
      </c>
      <c r="B18" s="22" t="inlineStr">
        <is>
          <t>B16</t>
        </is>
      </c>
      <c r="C18" s="22" t="inlineStr">
        <is>
          <t>4.5</t>
        </is>
      </c>
      <c r="D18" s="22" t="n">
        <v>4</v>
      </c>
      <c r="E18" s="22" t="inlineStr"/>
      <c r="F18" s="22" t="n"/>
    </row>
    <row r="19">
      <c r="A19" s="22" t="inlineStr">
        <is>
          <t>Executive Summary</t>
        </is>
      </c>
      <c r="B19" s="22" t="inlineStr">
        <is>
          <t>C16</t>
        </is>
      </c>
      <c r="C19" s="22" t="inlineStr">
        <is>
          <t>hours/day average</t>
        </is>
      </c>
      <c r="D19" s="22" t="inlineStr">
        <is>
          <t>peak sun-hours/day (= 1,450 kWh/kWp/yr)</t>
        </is>
      </c>
      <c r="E19" s="22" t="inlineStr"/>
      <c r="F19" s="22" t="n"/>
    </row>
    <row r="20">
      <c r="A20" s="22" t="inlineStr">
        <is>
          <t>Executive Summary</t>
        </is>
      </c>
      <c r="B20" s="22" t="inlineStr">
        <is>
          <t>A17</t>
        </is>
      </c>
      <c r="C20" s="22" t="inlineStr"/>
      <c r="D20" s="22" t="inlineStr">
        <is>
          <t>Tariff escalation</t>
        </is>
      </c>
      <c r="E20" s="22" t="inlineStr"/>
      <c r="F20" s="22" t="n"/>
    </row>
    <row r="21">
      <c r="A21" s="22" t="inlineStr">
        <is>
          <t>Executive Summary</t>
        </is>
      </c>
      <c r="B21" s="22" t="inlineStr">
        <is>
          <t>B17</t>
        </is>
      </c>
      <c r="C21" s="22" t="inlineStr"/>
      <c r="D21" s="22" t="n">
        <v>0.015</v>
      </c>
      <c r="E21" s="22" t="inlineStr"/>
      <c r="F21" s="22" t="n"/>
    </row>
    <row r="22">
      <c r="A22" s="22" t="inlineStr">
        <is>
          <t>Executive Summary</t>
        </is>
      </c>
      <c r="B22" s="22" t="inlineStr">
        <is>
          <t>C17</t>
        </is>
      </c>
      <c r="C22" s="22" t="inlineStr"/>
      <c r="D22" s="22" t="inlineStr">
        <is>
          <t>per year, upper bound of 0–1.5% (Ft politically capped); was 3%</t>
        </is>
      </c>
      <c r="E22" s="22" t="inlineStr"/>
      <c r="F22" s="22" t="n"/>
    </row>
    <row r="23">
      <c r="A23" s="22" t="inlineStr">
        <is>
          <t>Equipment Cost per kWp</t>
        </is>
      </c>
      <c r="B23" s="22" t="inlineStr">
        <is>
          <t>A6</t>
        </is>
      </c>
      <c r="C23" s="22" t="inlineStr">
        <is>
          <t>Labor</t>
        </is>
      </c>
      <c r="D23" s="22" t="inlineStr">
        <is>
          <t>Labor + island logistics</t>
        </is>
      </c>
      <c r="E23" s="22" t="inlineStr"/>
      <c r="F23" s="22" t="n"/>
    </row>
    <row r="24">
      <c r="A24" s="22" t="inlineStr">
        <is>
          <t>Equipment Cost per kWp</t>
        </is>
      </c>
      <c r="B24" s="22" t="inlineStr">
        <is>
          <t>B6</t>
        </is>
      </c>
      <c r="C24" s="22" t="inlineStr">
        <is>
          <t>2500</t>
        </is>
      </c>
      <c r="D24" s="22" t="n">
        <v>5000</v>
      </c>
      <c r="E24" s="22" t="inlineStr">
        <is>
          <t>was 2,500; SPEC direct cost 14,500 = 9,500 equipment + 5,000 labour/logistics</t>
        </is>
      </c>
      <c r="F24" s="22" t="n"/>
    </row>
    <row r="25">
      <c r="A25" s="22" t="inlineStr">
        <is>
          <t>Equipment Cost per kWp</t>
        </is>
      </c>
      <c r="B25" s="22" t="inlineStr">
        <is>
          <t>B13</t>
        </is>
      </c>
      <c r="C25" s="22" t="inlineStr">
        <is>
          <t>11800</t>
        </is>
      </c>
      <c r="D25" s="22" t="n">
        <v>14500</v>
      </c>
      <c r="E25" s="22" t="inlineStr"/>
      <c r="F25" s="22" t="n"/>
    </row>
    <row r="26">
      <c r="A26" s="22" t="inlineStr">
        <is>
          <t>Equipment Cost per kWp</t>
        </is>
      </c>
      <c r="B26" s="22" t="inlineStr">
        <is>
          <t>B5</t>
        </is>
      </c>
      <c r="C26" s="22" t="inlineStr">
        <is>
          <t>1500</t>
        </is>
      </c>
      <c r="D26" s="22" t="n">
        <v>1700</v>
      </c>
      <c r="E26" s="22" t="inlineStr">
        <is>
          <t>align with deck: cables + BOS 1,700 so components sum to 14,500</t>
        </is>
      </c>
      <c r="F26" s="22" t="n"/>
    </row>
    <row r="27">
      <c r="A27" s="22" t="inlineStr">
        <is>
          <t>Equipment Cost per kWp</t>
        </is>
      </c>
      <c r="B27" s="22" t="inlineStr">
        <is>
          <t>C2</t>
        </is>
      </c>
      <c r="C27" s="22" t="inlineStr">
        <is>
          <t>0.254</t>
        </is>
      </c>
      <c r="D27" s="22" t="n">
        <v>0.207</v>
      </c>
      <c r="E27" s="22" t="inlineStr"/>
      <c r="F27" s="22" t="n"/>
    </row>
    <row r="28">
      <c r="A28" s="22" t="inlineStr">
        <is>
          <t>Equipment Cost per kWp</t>
        </is>
      </c>
      <c r="B28" s="22" t="inlineStr">
        <is>
          <t>C3</t>
        </is>
      </c>
      <c r="C28" s="22" t="inlineStr">
        <is>
          <t>0.237</t>
        </is>
      </c>
      <c r="D28" s="22" t="n">
        <v>0.193</v>
      </c>
      <c r="E28" s="22" t="inlineStr"/>
      <c r="F28" s="22" t="n"/>
    </row>
    <row r="29">
      <c r="A29" s="22" t="inlineStr">
        <is>
          <t>Equipment Cost per kWp</t>
        </is>
      </c>
      <c r="B29" s="22" t="inlineStr">
        <is>
          <t>C4</t>
        </is>
      </c>
      <c r="C29" s="22" t="inlineStr">
        <is>
          <t>0.169</t>
        </is>
      </c>
      <c r="D29" s="22" t="n">
        <v>0.138</v>
      </c>
      <c r="E29" s="22" t="inlineStr"/>
      <c r="F29" s="22" t="n"/>
    </row>
    <row r="30">
      <c r="A30" s="22" t="inlineStr">
        <is>
          <t>Equipment Cost per kWp</t>
        </is>
      </c>
      <c r="B30" s="22" t="inlineStr">
        <is>
          <t>C5</t>
        </is>
      </c>
      <c r="C30" s="22" t="inlineStr">
        <is>
          <t>0.127</t>
        </is>
      </c>
      <c r="D30" s="22" t="n">
        <v>0.117</v>
      </c>
      <c r="E30" s="22" t="inlineStr"/>
      <c r="F30" s="22" t="n"/>
    </row>
    <row r="31">
      <c r="A31" s="22" t="inlineStr">
        <is>
          <t>Equipment Cost per kWp</t>
        </is>
      </c>
      <c r="B31" s="22" t="inlineStr">
        <is>
          <t>C6</t>
        </is>
      </c>
      <c r="C31" s="22" t="inlineStr">
        <is>
          <t>0.212</t>
        </is>
      </c>
      <c r="D31" s="22" t="n">
        <v>0.345</v>
      </c>
      <c r="E31" s="22" t="inlineStr"/>
      <c r="F31" s="22" t="n"/>
    </row>
    <row r="32">
      <c r="A32" s="22" t="inlineStr">
        <is>
          <t>Equipment Cost per kWp</t>
        </is>
      </c>
      <c r="B32" s="22" t="inlineStr">
        <is>
          <t>D7</t>
        </is>
      </c>
      <c r="C32" s="22" t="inlineStr">
        <is>
          <t>5000</t>
        </is>
      </c>
      <c r="D32" s="22" t="n">
        <v>2500</v>
      </c>
      <c r="E32" s="22" t="inlineStr"/>
      <c r="F32" s="22" t="n"/>
    </row>
    <row r="33">
      <c r="A33" s="22" t="inlineStr">
        <is>
          <t>Equipment Cost per kWp</t>
        </is>
      </c>
      <c r="B33" s="22" t="inlineStr">
        <is>
          <t>D8</t>
        </is>
      </c>
      <c r="C33" s="22" t="inlineStr">
        <is>
          <t>3000</t>
        </is>
      </c>
      <c r="D33" s="22" t="n">
        <v>2000</v>
      </c>
      <c r="E33" s="22" t="inlineStr"/>
      <c r="F33" s="22" t="n"/>
    </row>
    <row r="34">
      <c r="A34" s="22" t="inlineStr">
        <is>
          <t>Equipment Cost per kWp</t>
        </is>
      </c>
      <c r="B34" s="22" t="inlineStr">
        <is>
          <t>D9</t>
        </is>
      </c>
      <c r="C34" s="22" t="inlineStr">
        <is>
          <t>2000</t>
        </is>
      </c>
      <c r="D34" s="22" t="n">
        <v>1000</v>
      </c>
      <c r="E34" s="22" t="inlineStr"/>
      <c r="F34" s="22" t="n"/>
    </row>
    <row r="35">
      <c r="A35" s="22" t="inlineStr">
        <is>
          <t>Equipment Cost per kWp</t>
        </is>
      </c>
      <c r="B35" s="22" t="inlineStr">
        <is>
          <t>D10</t>
        </is>
      </c>
      <c r="C35" s="22" t="inlineStr">
        <is>
          <t>16500</t>
        </is>
      </c>
      <c r="D35" s="22" t="n">
        <v>12500</v>
      </c>
      <c r="E35" s="22" t="inlineStr"/>
      <c r="F35" s="22" t="n"/>
    </row>
    <row r="36">
      <c r="A36" s="22" t="inlineStr">
        <is>
          <t>Equipment Cost per kWp</t>
        </is>
      </c>
      <c r="B36" s="22" t="inlineStr">
        <is>
          <t>D11</t>
        </is>
      </c>
      <c r="C36" s="22" t="inlineStr">
        <is>
          <t>6000</t>
        </is>
      </c>
      <c r="D36" s="22" t="n">
        <v>6000</v>
      </c>
      <c r="E36" s="22" t="inlineStr"/>
      <c r="F36" s="22" t="n"/>
    </row>
    <row r="37">
      <c r="A37" s="22" t="inlineStr">
        <is>
          <t>Equipment Cost per kWp</t>
        </is>
      </c>
      <c r="B37" s="22" t="inlineStr">
        <is>
          <t>D13</t>
        </is>
      </c>
      <c r="C37" s="22" t="inlineStr">
        <is>
          <t>32500</t>
        </is>
      </c>
      <c r="D37" s="22" t="n">
        <v>24000</v>
      </c>
      <c r="E37" s="22" t="inlineStr"/>
      <c r="F37" s="22" t="n"/>
    </row>
    <row r="38">
      <c r="A38" s="22" t="inlineStr">
        <is>
          <t>Equipment Cost per kWp</t>
        </is>
      </c>
      <c r="B38" s="22" t="inlineStr">
        <is>
          <t>D14</t>
        </is>
      </c>
      <c r="C38" s="22" t="inlineStr">
        <is>
          <t>20700</t>
        </is>
      </c>
      <c r="D38" s="22" t="n">
        <v>9500</v>
      </c>
      <c r="E38" s="22" t="inlineStr"/>
      <c r="F38" s="22" t="n"/>
    </row>
    <row r="39">
      <c r="A39" s="22" t="inlineStr">
        <is>
          <t>Equipment Cost per kWp</t>
        </is>
      </c>
      <c r="B39" s="22" t="inlineStr">
        <is>
          <t>E14</t>
        </is>
      </c>
      <c r="C39" s="22" t="inlineStr">
        <is>
          <t>0.637</t>
        </is>
      </c>
      <c r="D39" s="22" t="n">
        <v>0.396</v>
      </c>
      <c r="E39" s="22" t="inlineStr"/>
      <c r="F39" s="22" t="n"/>
    </row>
    <row r="40">
      <c r="A40" s="22" t="inlineStr">
        <is>
          <t>Equipment Cost per kWp</t>
        </is>
      </c>
      <c r="B40" s="22" t="inlineStr">
        <is>
          <t>A16:E20</t>
        </is>
      </c>
      <c r="C40" s="22" t="inlineStr"/>
      <c r="D40" s="22" t="inlineStr">
        <is>
          <t>cost / sale-price tier table</t>
        </is>
      </c>
      <c r="E40" s="22" t="inlineStr">
        <is>
          <t>new</t>
        </is>
      </c>
      <c r="F40" s="22" t="n"/>
    </row>
    <row r="41">
      <c r="A41" s="22" t="inlineStr">
        <is>
          <t>CapEx</t>
        </is>
      </c>
      <c r="B41" s="22" t="inlineStr">
        <is>
          <t>A20</t>
        </is>
      </c>
      <c r="C41" s="22" t="inlineStr">
        <is>
          <t>Longi 580W Panels × 1,300</t>
        </is>
      </c>
      <c r="D41" s="22" t="inlineStr">
        <is>
          <t>JA/Jinko TOPCon 555–580W Panels × 1,300</t>
        </is>
      </c>
      <c r="E41" s="22" t="inlineStr">
        <is>
          <t>brand rule: LONGi → JA/Jinko/Trina</t>
        </is>
      </c>
      <c r="F41" s="22" t="n"/>
    </row>
    <row r="42">
      <c r="A42" s="22" t="inlineStr">
        <is>
          <t>KPIs</t>
        </is>
      </c>
      <c r="B42" s="22" t="inlineStr">
        <is>
          <t>B8</t>
        </is>
      </c>
      <c r="C42" s="22" t="inlineStr">
        <is>
          <t>฿1.63M</t>
        </is>
      </c>
      <c r="D42" s="22" t="inlineStr">
        <is>
          <t>฿1.2M</t>
        </is>
      </c>
      <c r="E42" s="22" t="inlineStr">
        <is>
          <t>50 kWp × 24,000</t>
        </is>
      </c>
      <c r="F42" s="22" t="n"/>
    </row>
    <row r="43">
      <c r="A43" s="22" t="inlineStr">
        <is>
          <t>KPIs</t>
        </is>
      </c>
      <c r="B43" s="22" t="inlineStr">
        <is>
          <t>B15</t>
        </is>
      </c>
      <c r="C43" s="22" t="inlineStr">
        <is>
          <t>64%</t>
        </is>
      </c>
      <c r="D43" s="22" t="inlineStr">
        <is>
          <t>40%</t>
        </is>
      </c>
      <c r="E43" s="22" t="inlineStr">
        <is>
          <t>was 64%</t>
        </is>
      </c>
      <c r="F43" s="22" t="n"/>
    </row>
    <row r="44">
      <c r="A44" s="22" t="inlineStr">
        <is>
          <t>KPIs</t>
        </is>
      </c>
      <c r="B44" s="22" t="inlineStr">
        <is>
          <t>B16</t>
        </is>
      </c>
      <c r="C44" s="22" t="inlineStr">
        <is>
          <t>29%+</t>
        </is>
      </c>
      <c r="D44" s="22" t="inlineStr">
        <is>
          <t>20%+</t>
        </is>
      </c>
      <c r="E44" s="22" t="inlineStr">
        <is>
          <t>was 29%+</t>
        </is>
      </c>
      <c r="F44" s="22" t="n"/>
    </row>
    <row r="45">
      <c r="A45" s="22" t="inlineStr">
        <is>
          <t>Assumptions QA</t>
        </is>
      </c>
      <c r="B45" s="22" t="inlineStr">
        <is>
          <t>B5</t>
        </is>
      </c>
      <c r="C45" s="22" t="inlineStr">
        <is>
          <t>11,800 THB/kWp equipment/direct cost</t>
        </is>
      </c>
      <c r="D45" s="22" t="inlineStr">
        <is>
          <t>14,500 THB/kWp direct cost (30–100 kW); 17,000 for 5–10 kW; 14,000 for 500 kWp</t>
        </is>
      </c>
      <c r="E45" s="22" t="inlineStr"/>
      <c r="F45" s="22" t="n"/>
    </row>
    <row r="46">
      <c r="A46" s="22" t="inlineStr">
        <is>
          <t>Assumptions QA</t>
        </is>
      </c>
      <c r="B46" s="22" t="inlineStr">
        <is>
          <t>C5</t>
        </is>
      </c>
      <c r="C46" s="22" t="inlineStr">
        <is>
          <t>Supplier quote needed</t>
        </is>
      </c>
      <c r="D46" s="22" t="inlineStr">
        <is>
          <t>Updated 2026-09-05 (SPEC)</t>
        </is>
      </c>
      <c r="E46" s="22" t="inlineStr"/>
      <c r="F46" s="22" t="n"/>
    </row>
    <row r="47">
      <c r="A47" s="22" t="inlineStr">
        <is>
          <t>Assumptions QA</t>
        </is>
      </c>
      <c r="B47" s="22" t="inlineStr">
        <is>
          <t>D5</t>
        </is>
      </c>
      <c r="C47" s="22" t="inlineStr">
        <is>
          <t>Tie to BOM and actual supplier RFQs</t>
        </is>
      </c>
      <c r="D47" s="22" t="inlineStr">
        <is>
          <t>Tie to BOM (Integra quote Apr 2026) and supplier RFQs before each proposal</t>
        </is>
      </c>
      <c r="E47" s="22" t="inlineStr"/>
      <c r="F47" s="22" t="n"/>
    </row>
    <row r="48">
      <c r="A48" s="22" t="inlineStr">
        <is>
          <t>Assumptions QA</t>
        </is>
      </c>
      <c r="B48" s="22" t="inlineStr">
        <is>
          <t>B6</t>
        </is>
      </c>
      <c r="C48" s="22" t="inlineStr">
        <is>
          <t>32,500 THB/kWp</t>
        </is>
      </c>
      <c r="D48" s="22" t="inlineStr">
        <is>
          <t>24,000 THB/kWp (50 kW) / 30,000 (10 kW), ex-VAT</t>
        </is>
      </c>
      <c r="E48" s="22" t="inlineStr"/>
      <c r="F48" s="22" t="n"/>
    </row>
    <row r="49">
      <c r="A49" s="22" t="inlineStr">
        <is>
          <t>Assumptions QA</t>
        </is>
      </c>
      <c r="B49" s="22" t="inlineStr">
        <is>
          <t>C6</t>
        </is>
      </c>
      <c r="C49" s="22" t="inlineStr">
        <is>
          <t>Market-sensitive</t>
        </is>
      </c>
      <c r="D49" s="22" t="inlineStr">
        <is>
          <t>Updated 2026-09-05 (SPEC)</t>
        </is>
      </c>
      <c r="E49" s="22" t="inlineStr"/>
      <c r="F49" s="22" t="n"/>
    </row>
    <row r="50">
      <c r="A50" s="22" t="inlineStr">
        <is>
          <t>Assumptions QA</t>
        </is>
      </c>
      <c r="B50" s="22" t="inlineStr">
        <is>
          <t>D6</t>
        </is>
      </c>
      <c r="C50" s="22" t="inlineStr">
        <is>
          <t>Validate against proposal-builder price bands and VAT policy</t>
        </is>
      </c>
      <c r="D50" s="22" t="inlineStr">
        <is>
          <t>Validate against proposal-builder price bands; always quote ex-VAT</t>
        </is>
      </c>
      <c r="E50" s="22" t="inlineStr"/>
      <c r="F50" s="22" t="n"/>
    </row>
    <row r="51">
      <c r="A51" s="22" t="inlineStr">
        <is>
          <t>Assumptions QA</t>
        </is>
      </c>
      <c r="B51" s="22" t="inlineStr">
        <is>
          <t>B12</t>
        </is>
      </c>
      <c r="C51" s="22" t="inlineStr">
        <is>
          <t>business-qa-2026-04-29</t>
        </is>
      </c>
      <c r="D51" s="22" t="inlineStr">
        <is>
          <t>business-qa-2026-09-05</t>
        </is>
      </c>
      <c r="E51" s="22" t="inlineStr"/>
      <c r="F51" s="22" t="n"/>
    </row>
    <row r="52">
      <c r="A52" s="22" t="inlineStr">
        <is>
          <t>Assumptions QA</t>
        </is>
      </c>
      <c r="B52" s="22" t="inlineStr">
        <is>
          <t>B13</t>
        </is>
      </c>
      <c r="C52" s="22" t="inlineStr">
        <is>
          <t>4.40 THB/kWh before project-specific bill adjustments</t>
        </is>
      </c>
      <c r="D52" s="22" t="inlineStr">
        <is>
          <t>4.58 THB/kWh marginal (Type 2.1.1 small business, ex-VAT; 4.90 incl. VAT); residential 4.52; avg tariff Sep–Dec 2026 3.86</t>
        </is>
      </c>
      <c r="E52" s="22" t="inlineStr"/>
      <c r="F52" s="22" t="n"/>
    </row>
    <row r="53">
      <c r="A53" s="22" t="inlineStr">
        <is>
          <t>Assumptions QA</t>
        </is>
      </c>
      <c r="B53" s="22" t="inlineStr">
        <is>
          <t>B14</t>
        </is>
      </c>
      <c r="C53" s="22" t="inlineStr">
        <is>
          <t>3.10 THB/kWh planning assumption, verify before use</t>
        </is>
      </c>
      <c r="D53" s="22" t="inlineStr">
        <is>
          <t>0 THB/kWh for commercial / PPA sites (design zero-export). Residential net billing 2.20 THB/kWh (≤5 kW AC, Type 1 meter, 10-yr, ERC reg. 24 Jun 2026) — net billing, NOT net metering</t>
        </is>
      </c>
      <c r="E53" s="22" t="inlineStr"/>
      <c r="F53" s="22" t="n"/>
    </row>
    <row r="54">
      <c r="A54" s="22" t="inlineStr">
        <is>
          <t>Assumptions QA</t>
        </is>
      </c>
      <c r="B54" s="22" t="inlineStr">
        <is>
          <t>B15</t>
        </is>
      </c>
      <c r="C54" s="22" t="inlineStr">
        <is>
          <t>3.88 THB/kWh at 60% self-consumption</t>
        </is>
      </c>
      <c r="D54" s="22" t="inlineStr">
        <is>
          <t>2.75 THB/kWh at 60% self-consumption (commercial, export = 0); residential 3.59 with 2.20 net billing</t>
        </is>
      </c>
      <c r="E54" s="22" t="inlineStr"/>
      <c r="F54" s="22" t="n"/>
    </row>
    <row r="55">
      <c r="A55" s="22" t="inlineStr">
        <is>
          <t>Assumptions QA</t>
        </is>
      </c>
      <c r="B55" s="22" t="inlineStr">
        <is>
          <t>B16</t>
        </is>
      </c>
      <c r="C55" s="22" t="inlineStr">
        <is>
          <t>4.205 THB/kWh at 85% self-consumption</t>
        </is>
      </c>
      <c r="D55" s="22" t="inlineStr">
        <is>
          <t>3.89 THB/kWh at 85% self-consumption (commercial); residential 4.17</t>
        </is>
      </c>
      <c r="E55" s="22" t="inlineStr"/>
      <c r="F55" s="22" t="n"/>
    </row>
    <row r="56">
      <c r="A56" s="22" t="inlineStr">
        <is>
          <t>Assumptions QA</t>
        </is>
      </c>
      <c r="B56" s="22" t="inlineStr">
        <is>
          <t>A19</t>
        </is>
      </c>
      <c r="C56" s="22" t="inlineStr"/>
      <c r="D56" s="22" t="inlineStr">
        <is>
          <t>PPA tariff</t>
        </is>
      </c>
      <c r="E56" s="22" t="inlineStr"/>
      <c r="F56" s="22" t="n"/>
    </row>
    <row r="57">
      <c r="A57" s="22" t="inlineStr">
        <is>
          <t>Assumptions QA</t>
        </is>
      </c>
      <c r="B57" s="22" t="inlineStr">
        <is>
          <t>B19</t>
        </is>
      </c>
      <c r="C57" s="22" t="inlineStr"/>
      <c r="D57" s="22" t="inlineStr">
        <is>
          <t>3.80 THB/kWh (3.60–3.90; ≤3.40 for ≥500 kWp), 15 yr, escalation 0–1.5%/yr</t>
        </is>
      </c>
      <c r="E57" s="22" t="inlineStr"/>
      <c r="F57" s="22" t="n"/>
    </row>
    <row r="58">
      <c r="A58" s="22" t="inlineStr">
        <is>
          <t>Assumptions QA</t>
        </is>
      </c>
      <c r="B58" s="22" t="inlineStr">
        <is>
          <t>A20</t>
        </is>
      </c>
      <c r="C58" s="22" t="inlineStr"/>
      <c r="D58" s="22" t="inlineStr">
        <is>
          <t>Tariff escalation</t>
        </is>
      </c>
      <c r="E58" s="22" t="inlineStr"/>
      <c r="F58" s="22" t="n"/>
    </row>
    <row r="59">
      <c r="A59" s="22" t="inlineStr">
        <is>
          <t>Assumptions QA</t>
        </is>
      </c>
      <c r="B59" s="22" t="inlineStr">
        <is>
          <t>B20</t>
        </is>
      </c>
      <c r="C59" s="22" t="inlineStr"/>
      <c r="D59" s="22" t="inlineStr">
        <is>
          <t>0–1.5%/yr (was 3%)</t>
        </is>
      </c>
      <c r="E59" s="22" t="inlineStr"/>
      <c r="F59" s="22" t="n"/>
    </row>
    <row r="60">
      <c r="A60" s="22" t="inlineStr">
        <is>
          <t>Assumptions QA</t>
        </is>
      </c>
      <c r="B60" s="22" t="inlineStr">
        <is>
          <t>A21</t>
        </is>
      </c>
      <c r="C60" s="22" t="inlineStr"/>
      <c r="D60" s="22" t="inlineStr">
        <is>
          <t>Specific yield</t>
        </is>
      </c>
      <c r="E60" s="22" t="inlineStr"/>
      <c r="F60" s="22" t="n"/>
    </row>
    <row r="61">
      <c r="A61" s="22" t="inlineStr">
        <is>
          <t>Assumptions QA</t>
        </is>
      </c>
      <c r="B61" s="22" t="inlineStr">
        <is>
          <t>B21</t>
        </is>
      </c>
      <c r="C61" s="22" t="inlineStr"/>
      <c r="D61" s="22" t="inlineStr">
        <is>
          <t>1,450 kWh/kWp/yr P50 (4.0 h/day); 1,400 P90 for PPA; 0.5%/yr degradation (was 4.5 h = 1,642)</t>
        </is>
      </c>
      <c r="E61" s="22" t="inlineStr"/>
      <c r="F61" s="22" t="n"/>
    </row>
    <row r="62">
      <c r="A62" s="22" t="inlineStr">
        <is>
          <t>Financing</t>
        </is>
      </c>
      <c r="B62" s="22" t="inlineStr">
        <is>
          <t>A1:F24</t>
        </is>
      </c>
      <c r="C62" s="22" t="inlineStr"/>
      <c r="D62" s="22" t="inlineStr">
        <is>
          <t>new sheet: bank terms + PMT annuity calc</t>
        </is>
      </c>
      <c r="E62" s="22" t="inlineStr">
        <is>
          <t>new</t>
        </is>
      </c>
      <c r="F62" s="22" t="n"/>
    </row>
    <row r="63">
      <c r="A63" s="22" t="n"/>
      <c r="B63" s="22" t="n"/>
      <c r="C63" s="22" t="n"/>
      <c r="D63" s="22" t="n"/>
      <c r="E63" s="22" t="n"/>
      <c r="F63" s="22" t="n"/>
    </row>
    <row r="64">
      <c r="A64" s="23" t="inlineStr">
        <is>
          <t>B. Downstream hard-coded cells still at March-2026 assumptions (11,800 / 32,500 / 4.50 / 1,642) — manual review</t>
        </is>
      </c>
      <c r="B64" s="22" t="n"/>
      <c r="C64" s="22" t="n"/>
      <c r="D64" s="22" t="n"/>
      <c r="E64" s="22" t="n"/>
      <c r="F64" s="22" t="n"/>
    </row>
    <row r="65">
      <c r="A65" s="21" t="inlineStr">
        <is>
          <t>Sheet</t>
        </is>
      </c>
      <c r="B65" s="21" t="inlineStr">
        <is>
          <t>Cell(s)</t>
        </is>
      </c>
      <c r="C65" s="21" t="inlineStr">
        <is>
          <t>Current value</t>
        </is>
      </c>
      <c r="D65" s="21" t="inlineStr">
        <is>
          <t>Suggested value (Sep 2026 recompute)</t>
        </is>
      </c>
      <c r="E65" s="21" t="inlineStr">
        <is>
          <t>Basis / formula</t>
        </is>
      </c>
      <c r="F65" s="22" t="n"/>
    </row>
    <row r="66">
      <c r="A66" s="22" t="inlineStr">
        <is>
          <t>Executive Summary</t>
        </is>
      </c>
      <c r="B66" s="22" t="inlineStr">
        <is>
          <t>B18</t>
        </is>
      </c>
      <c r="C66" s="22" t="inlineStr">
        <is>
          <t>137,400,000</t>
        </is>
      </c>
      <c r="D66" s="22" t="inlineStr">
        <is>
          <t>121,000,000</t>
        </is>
      </c>
      <c r="E66" s="22" t="inlineStr">
        <is>
          <t>EPC ext 3,636×24,000 = 87.3M + PPA ARR 5,455×1,450×3.80 = 30.1M + O&amp;M 3.6M</t>
        </is>
      </c>
      <c r="F66" s="22" t="n"/>
    </row>
    <row r="67">
      <c r="A67" s="22" t="inlineStr">
        <is>
          <t>Executive Summary</t>
        </is>
      </c>
      <c r="B67" s="22" t="inlineStr">
        <is>
          <t>B19</t>
        </is>
      </c>
      <c r="C67" s="22" t="inlineStr">
        <is>
          <t>3,600,000</t>
        </is>
      </c>
      <c r="D67" s="22" t="inlineStr">
        <is>
          <t>review</t>
        </is>
      </c>
      <c r="E67" s="22" t="inlineStr">
        <is>
          <t>EPC EBITDA 26.2M less 30% PPA equity (0.3×87.3M = 26.2M) ≈ 0 in Y1 if PPA financed 70/30</t>
        </is>
      </c>
      <c r="F67" s="22" t="n"/>
    </row>
    <row r="68">
      <c r="A68" s="22" t="inlineStr">
        <is>
          <t>Executive Summary</t>
        </is>
      </c>
      <c r="B68" s="22" t="inlineStr">
        <is>
          <t>B20</t>
        </is>
      </c>
      <c r="C68" s="22" t="inlineStr">
        <is>
          <t>56,300,000</t>
        </is>
      </c>
      <c r="D68" s="22" t="inlineStr">
        <is>
          <t>26,200,000</t>
        </is>
      </c>
      <c r="E68" s="22" t="inlineStr">
        <is>
          <t>EPC gross 42.7M (ext 9,500/kWp + internal 1,500/kWp) − OpEx 16.5M</t>
        </is>
      </c>
      <c r="F68" s="22" t="n"/>
    </row>
    <row r="69">
      <c r="A69" s="22" t="inlineStr">
        <is>
          <t>Executive Summary</t>
        </is>
      </c>
      <c r="B69" s="22" t="inlineStr">
        <is>
          <t>B21</t>
        </is>
      </c>
      <c r="C69" s="22" t="inlineStr">
        <is>
          <t>1.8</t>
        </is>
      </c>
      <c r="D69" s="22" t="inlineStr">
        <is>
          <t>3.2</t>
        </is>
      </c>
      <c r="E69" s="22" t="inlineStr">
        <is>
          <t>87.3M / (30.1M − 2.73M O&amp;M)</t>
        </is>
      </c>
      <c r="F69" s="22" t="n"/>
    </row>
    <row r="70">
      <c r="A70" s="22" t="inlineStr">
        <is>
          <t>Executive Summary</t>
        </is>
      </c>
      <c r="B70" s="22" t="inlineStr">
        <is>
          <t>B22</t>
        </is>
      </c>
      <c r="C70" s="22" t="inlineStr">
        <is>
          <t>0.45</t>
        </is>
      </c>
      <c r="D70" s="22" t="inlineStr">
        <is>
          <t>~0.30 (unlevered, before tax/defaults)</t>
        </is>
      </c>
      <c r="E70" s="22" t="inlineStr">
        <is>
          <t>16,000/kWp, 1,450 kWh, 3.80, O&amp;M 500, 15 yr</t>
        </is>
      </c>
      <c r="F70" s="22" t="n"/>
    </row>
    <row r="71">
      <c r="A71" s="22" t="inlineStr">
        <is>
          <t>Executive Summary</t>
        </is>
      </c>
      <c r="B71" s="22" t="inlineStr">
        <is>
          <t>B24</t>
        </is>
      </c>
      <c r="C71" s="22" t="inlineStr">
        <is>
          <t>15,200,000</t>
        </is>
      </c>
      <c r="D71" s="22" t="inlineStr">
        <is>
          <t>review</t>
        </is>
      </c>
      <c r="E71" s="22" t="inlineStr">
        <is>
          <t>deck uses ฿942K tools-only (office/warehouse/vehicles on Bustan Energy); workbook CapEx sheet keeps full 15.17M</t>
        </is>
      </c>
      <c r="F71" s="22" t="n"/>
    </row>
    <row r="72">
      <c r="A72" s="22" t="inlineStr">
        <is>
          <t>Executive Summary</t>
        </is>
      </c>
      <c r="B72" s="22" t="inlineStr">
        <is>
          <t>B28</t>
        </is>
      </c>
      <c r="C72" s="22" t="inlineStr">
        <is>
          <t>405,200,000</t>
        </is>
      </c>
      <c r="D72" s="22" t="inlineStr">
        <is>
          <t>318,200,000</t>
        </is>
      </c>
      <c r="E72" s="22" t="inlineStr">
        <is>
          <t>168 + 123.7 + 26.5</t>
        </is>
      </c>
      <c r="F72" s="22" t="n"/>
    </row>
    <row r="73">
      <c r="A73" s="22" t="inlineStr">
        <is>
          <t>Executive Summary</t>
        </is>
      </c>
      <c r="B73" s="22" t="inlineStr">
        <is>
          <t>B29</t>
        </is>
      </c>
      <c r="C73" s="22" t="inlineStr">
        <is>
          <t>165,600,000</t>
        </is>
      </c>
      <c r="D73" s="22" t="inlineStr">
        <is>
          <t>162,900,000 (margin 51%)</t>
        </is>
      </c>
      <c r="E73" s="22" t="inlineStr">
        <is>
          <t>EPC EBITDA 50.4M + PPA EBITDA 112.5M</t>
        </is>
      </c>
      <c r="F73" s="22" t="n"/>
    </row>
    <row r="74">
      <c r="A74" s="22" t="inlineStr">
        <is>
          <t>Executive Summary</t>
        </is>
      </c>
      <c r="B74" s="22" t="inlineStr">
        <is>
          <t>B30</t>
        </is>
      </c>
      <c r="C74" s="22" t="inlineStr">
        <is>
          <t>30,500,000</t>
        </is>
      </c>
      <c r="D74" s="22" t="inlineStr">
        <is>
          <t>22,700,000</t>
        </is>
      </c>
      <c r="E74" s="22" t="inlineStr">
        <is>
          <t>272.5M / 12</t>
        </is>
      </c>
      <c r="F74" s="22" t="n"/>
    </row>
    <row r="75">
      <c r="A75" s="22" t="inlineStr">
        <is>
          <t>Executive Summary</t>
        </is>
      </c>
      <c r="B75" s="22" t="inlineStr">
        <is>
          <t>B31</t>
        </is>
      </c>
      <c r="C75" s="22" t="inlineStr">
        <is>
          <t>2,580,000,000</t>
        </is>
      </c>
      <c r="D75" s="22" t="inlineStr">
        <is>
          <t>1,940,000,000</t>
        </is>
      </c>
      <c r="E75" s="22" t="inlineStr">
        <is>
          <t>net PPA 247.8M × 7.82 (10-yr DCF factor implied by March model ≈ 4.75%)</t>
        </is>
      </c>
      <c r="F75" s="22" t="n"/>
    </row>
    <row r="76">
      <c r="A76" s="22" t="inlineStr">
        <is>
          <t>Revenue Year 1</t>
        </is>
      </c>
      <c r="B76" s="22" t="inlineStr">
        <is>
          <t>B7:F7</t>
        </is>
      </c>
      <c r="C76" s="22" t="inlineStr">
        <is>
          <t>4.88M / 9.75M / 11.38M / 11.38M / 118.17M</t>
        </is>
      </c>
      <c r="D76" s="22" t="inlineStr">
        <is>
          <t>3.6M / 7.2M / 8.4M / 8.4M / 87.3M</t>
        </is>
      </c>
      <c r="E76" s="22" t="inlineStr">
        <is>
          <t>EPC kWp/mo × 24,000</t>
        </is>
      </c>
      <c r="F76" s="22" t="n"/>
    </row>
    <row r="77">
      <c r="A77" s="22" t="inlineStr">
        <is>
          <t>Revenue Year 1</t>
        </is>
      </c>
      <c r="B77" s="22" t="inlineStr">
        <is>
          <t>B8:F8</t>
        </is>
      </c>
      <c r="C77" s="22" t="inlineStr">
        <is>
          <t>0.5M / 2.1M / 4.8M / 8.2M / 15.6M</t>
        </is>
      </c>
      <c r="D77" s="22" t="inlineStr">
        <is>
          <t>0.3M / 1.7M / 3.6M / 5.8M / 11.4M</t>
        </is>
      </c>
      <c r="E77" s="22" t="inlineStr">
        <is>
          <t>cumulative PPA kWp (1-month lag) × 1,450/12 × 3.80, quarterly totals</t>
        </is>
      </c>
      <c r="F77" s="22" t="n"/>
    </row>
    <row r="78">
      <c r="A78" s="22" t="inlineStr">
        <is>
          <t>Revenue Year 1</t>
        </is>
      </c>
      <c r="B78" s="22" t="inlineStr">
        <is>
          <t>B12:F12</t>
        </is>
      </c>
      <c r="C78" s="22" t="inlineStr">
        <is>
          <t>0.38M / 0.75M / 0.88M / 0.88M / 9.09M</t>
        </is>
      </c>
      <c r="D78" s="22" t="inlineStr">
        <is>
          <t>0.75M / 1.5M / 1.75M / 1.75M / 18.2M</t>
        </is>
      </c>
      <c r="E78" s="22" t="inlineStr">
        <is>
          <t>EPC kWp × 5,000 labour+logistics</t>
        </is>
      </c>
      <c r="F78" s="22" t="n"/>
    </row>
    <row r="79">
      <c r="A79" s="22" t="inlineStr">
        <is>
          <t>Revenue Year 1</t>
        </is>
      </c>
      <c r="B79" s="22" t="inlineStr">
        <is>
          <t>B13:F13</t>
        </is>
      </c>
      <c r="C79" s="22" t="inlineStr">
        <is>
          <t>2.95M / 5.31M / 5.9M / 7.08M / 64.37M</t>
        </is>
      </c>
      <c r="D79" s="22" t="inlineStr">
        <is>
          <t>3.63M / 6.53M / 7.25M / 8.7M / 79.1M</t>
        </is>
      </c>
      <c r="E79" s="22" t="inlineStr">
        <is>
          <t>PPA kWp × 14,500 (cost basis, single entity); deck dual-entity uses 16,000 transfer = 87.3M</t>
        </is>
      </c>
      <c r="F79" s="22" t="n"/>
    </row>
    <row r="80">
      <c r="A80" s="22" t="inlineStr">
        <is>
          <t>Revenue Year 1</t>
        </is>
      </c>
      <c r="B80" s="22" t="inlineStr">
        <is>
          <t>B14:F14</t>
        </is>
      </c>
      <c r="C80" s="22" t="inlineStr">
        <is>
          <t>0.05M … 3.93M</t>
        </is>
      </c>
      <c r="D80" s="22" t="inlineStr">
        <is>
          <t>0.03M / 0.12M / 0.28M / 0.45M / 2.73M</t>
        </is>
      </c>
      <c r="E80" s="22" t="inlineStr">
        <is>
          <t>5,455 kWp × 500</t>
        </is>
      </c>
      <c r="F80" s="22" t="n"/>
    </row>
    <row r="81">
      <c r="A81" s="22" t="inlineStr">
        <is>
          <t>Revenue Year 1</t>
        </is>
      </c>
      <c r="B81" s="22" t="inlineStr">
        <is>
          <t>B17:F19</t>
        </is>
      </c>
      <c r="C81" s="22" t="inlineStr">
        <is>
          <t>totals / profit</t>
        </is>
      </c>
      <c r="D81" s="22" t="inlineStr">
        <is>
          <t>recompute</t>
        </is>
      </c>
      <c r="E81" s="22" t="inlineStr">
        <is>
          <t>sum of the above</t>
        </is>
      </c>
      <c r="F81" s="22" t="n"/>
    </row>
    <row r="82">
      <c r="A82" s="22" t="inlineStr">
        <is>
          <t>P&amp;L 3 Years</t>
        </is>
      </c>
      <c r="B82" s="22" t="inlineStr">
        <is>
          <t>B3:D3</t>
        </is>
      </c>
      <c r="C82" s="22" t="inlineStr">
        <is>
          <t>118.2M / 165.4M / 212.7M</t>
        </is>
      </c>
      <c r="D82" s="22" t="inlineStr">
        <is>
          <t>87.3M / 120M / 168M</t>
        </is>
      </c>
      <c r="E82" s="22" t="inlineStr">
        <is>
          <t>3,636 / 5,000 / 7,000 kWp × 24,000</t>
        </is>
      </c>
      <c r="F82" s="22" t="n"/>
    </row>
    <row r="83">
      <c r="A83" s="22" t="inlineStr">
        <is>
          <t>P&amp;L 3 Years</t>
        </is>
      </c>
      <c r="B83" s="22" t="inlineStr">
        <is>
          <t>B4:D4</t>
        </is>
      </c>
      <c r="C83" s="22" t="inlineStr">
        <is>
          <t>15.6M / 95.8M / 166M</t>
        </is>
      </c>
      <c r="D83" s="22" t="inlineStr">
        <is>
          <t>30.1M / 71.4M / 123.7M</t>
        </is>
      </c>
      <c r="E83" s="22" t="inlineStr">
        <is>
          <t>cumulative PPA kWp × 1,450 × 3.80 (Y1 as ARR, per deck)</t>
        </is>
      </c>
      <c r="F83" s="22" t="n"/>
    </row>
    <row r="84">
      <c r="A84" s="22" t="inlineStr">
        <is>
          <t>P&amp;L 3 Years</t>
        </is>
      </c>
      <c r="B84" s="22" t="inlineStr">
        <is>
          <t>B10:D10</t>
        </is>
      </c>
      <c r="C84" s="22" t="inlineStr">
        <is>
          <t>9.1M / 12.7M / 16.4M</t>
        </is>
      </c>
      <c r="D84" s="22" t="inlineStr">
        <is>
          <t>18.2M / 25.0M / 35.0M</t>
        </is>
      </c>
      <c r="E84" s="22" t="inlineStr">
        <is>
          <t>EPC kWp × 5,000</t>
        </is>
      </c>
      <c r="F84" s="22" t="n"/>
    </row>
    <row r="85">
      <c r="A85" s="22" t="inlineStr">
        <is>
          <t>P&amp;L 3 Years</t>
        </is>
      </c>
      <c r="B85" s="22" t="inlineStr">
        <is>
          <t>B11:D11</t>
        </is>
      </c>
      <c r="C85" s="22" t="inlineStr">
        <is>
          <t>64.4M / 88.5M / 112.1M</t>
        </is>
      </c>
      <c r="D85" s="22" t="inlineStr">
        <is>
          <t>79.1M / 108.8M / 137.8M</t>
        </is>
      </c>
      <c r="E85" s="22" t="inlineStr">
        <is>
          <t>PPA kWp × 14,500</t>
        </is>
      </c>
      <c r="F85" s="22" t="n"/>
    </row>
    <row r="86">
      <c r="A86" s="22" t="inlineStr">
        <is>
          <t>P&amp;L 3 Years</t>
        </is>
      </c>
      <c r="B86" s="22" t="inlineStr">
        <is>
          <t>B12:D12</t>
        </is>
      </c>
      <c r="C86" s="22" t="inlineStr">
        <is>
          <t>3.93M / 9.3M / 16.2M</t>
        </is>
      </c>
      <c r="D86" s="22" t="inlineStr">
        <is>
          <t>2.73M / 6.5M / 11.2M</t>
        </is>
      </c>
      <c r="E86" s="22" t="inlineStr">
        <is>
          <t>cumulative PPA kWp × 500</t>
        </is>
      </c>
      <c r="F86" s="22" t="n"/>
    </row>
    <row r="87">
      <c r="A87" s="22" t="inlineStr">
        <is>
          <t>P&amp;L 3 Years</t>
        </is>
      </c>
      <c r="B87" s="22" t="inlineStr">
        <is>
          <t>B13:D26</t>
        </is>
      </c>
      <c r="C87" s="22" t="inlineStr">
        <is>
          <t>totals / EBITDA / net</t>
        </is>
      </c>
      <c r="D87" s="22" t="inlineStr">
        <is>
          <t>recompute</t>
        </is>
      </c>
      <c r="E87" s="22" t="inlineStr">
        <is>
          <t>deck consolidated EBITDA: 53.5M / 100.9M / 162.9M</t>
        </is>
      </c>
      <c r="F87" s="22" t="n"/>
    </row>
    <row r="88">
      <c r="A88" s="22" t="inlineStr">
        <is>
          <t>P&amp;L 3 Years</t>
        </is>
      </c>
      <c r="B88" s="22" t="inlineStr">
        <is>
          <t>A25:D25</t>
        </is>
      </c>
      <c r="C88" s="22" t="inlineStr">
        <is>
          <t>Tax (BOI exempt) = 0</t>
        </is>
      </c>
      <c r="D88" s="22" t="inlineStr">
        <is>
          <t>SME CIT 0% ≤300K, 15% 300K–3M, 20% above</t>
        </is>
      </c>
      <c r="E88" s="22" t="inlineStr">
        <is>
          <t>BOI removed solar-for-own-use 1 Jul 2025 (Ann. 3/2568); no CIT holiday for rooftop/EPC/ESCO</t>
        </is>
      </c>
      <c r="F88" s="22" t="n"/>
    </row>
    <row r="89">
      <c r="A89" s="22" t="inlineStr">
        <is>
          <t>PPA Portfolio 5yr</t>
        </is>
      </c>
      <c r="B89" s="22" t="inlineStr">
        <is>
          <t>B4:F4</t>
        </is>
      </c>
      <c r="C89" s="22" t="inlineStr">
        <is>
          <t>8,960 / 21,289 / 36,897 / 56,607 / 81,254</t>
        </is>
      </c>
      <c r="D89" s="22" t="inlineStr">
        <is>
          <t>7,910 / 18,785 / 32,560 / 49,960 / 71,710</t>
        </is>
      </c>
      <c r="E89" s="22" t="inlineStr">
        <is>
          <t>cumulative kWp × 1.45 MWh</t>
        </is>
      </c>
      <c r="F89" s="22" t="n"/>
    </row>
    <row r="90">
      <c r="A90" s="22" t="inlineStr">
        <is>
          <t>PPA Portfolio 5yr</t>
        </is>
      </c>
      <c r="B90" s="22" t="inlineStr">
        <is>
          <t>B5:F5</t>
        </is>
      </c>
      <c r="C90" s="22" t="inlineStr">
        <is>
          <t>40.3M / 95.8M / 166M / 254.7M / 365.6M</t>
        </is>
      </c>
      <c r="D90" s="22" t="inlineStr">
        <is>
          <t>30.1M / 71.4M / 123.7M / 189.8M / 272.5M</t>
        </is>
      </c>
      <c r="E90" s="22" t="inlineStr">
        <is>
          <t>MWh × 3,800 (0% escalation)</t>
        </is>
      </c>
      <c r="F90" s="22" t="n"/>
    </row>
    <row r="91">
      <c r="A91" s="22" t="inlineStr">
        <is>
          <t>PPA Portfolio 5yr</t>
        </is>
      </c>
      <c r="B91" s="22" t="inlineStr">
        <is>
          <t>B6:F6</t>
        </is>
      </c>
      <c r="C91" s="22" t="inlineStr">
        <is>
          <t>3.93M / 9.3M / 16.2M / 24.8M / 35.6M</t>
        </is>
      </c>
      <c r="D91" s="22" t="inlineStr">
        <is>
          <t>2.73M / 6.48M / 11.23M / 17.23M / 24.73M</t>
        </is>
      </c>
      <c r="E91" s="22" t="inlineStr">
        <is>
          <t>cumulative kWp × 500</t>
        </is>
      </c>
      <c r="F91" s="22" t="n"/>
    </row>
    <row r="92">
      <c r="A92" s="22" t="inlineStr">
        <is>
          <t>PPA Portfolio 5yr</t>
        </is>
      </c>
      <c r="B92" s="22" t="inlineStr">
        <is>
          <t>B7:F7</t>
        </is>
      </c>
      <c r="C92" s="22" t="inlineStr">
        <is>
          <t>36.37M / 86.5M / 149.8M / 229.9M / 330M</t>
        </is>
      </c>
      <c r="D92" s="22" t="inlineStr">
        <is>
          <t>27.3M / 64.9M / 112.5M / 172.6M / 247.8M</t>
        </is>
      </c>
      <c r="E92" s="22" t="inlineStr">
        <is>
          <t>revenue − O&amp;M</t>
        </is>
      </c>
      <c r="F92" s="22" t="n"/>
    </row>
    <row r="93">
      <c r="A93" s="22" t="inlineStr">
        <is>
          <t>PPA Portfolio 5yr</t>
        </is>
      </c>
      <c r="B93" s="22" t="inlineStr">
        <is>
          <t>B8:F8</t>
        </is>
      </c>
      <c r="C93" s="22" t="inlineStr">
        <is>
          <t>64.4M / 152.9M / 265M / 406.6M / 583.6M</t>
        </is>
      </c>
      <c r="D93" s="22" t="inlineStr">
        <is>
          <t>79.1M / 187.9M / 325.6M / 499.6M / 717.1M</t>
        </is>
      </c>
      <c r="E93" s="22" t="inlineStr">
        <is>
          <t>cumulative kWp × 14,500 (deck at 16,000 transfer: 87.3 / 207.3 / 359.3 / 551.3 / 791.3)</t>
        </is>
      </c>
      <c r="F93" s="22" t="n"/>
    </row>
    <row r="94">
      <c r="A94" s="22" t="inlineStr">
        <is>
          <t>PPA Portfolio 5yr</t>
        </is>
      </c>
      <c r="B94" s="22" t="inlineStr">
        <is>
          <t>B9:F9</t>
        </is>
      </c>
      <c r="C94" s="22" t="inlineStr">
        <is>
          <t>3.4M / 8M / 13.8M / 21.3M / 30.5M</t>
        </is>
      </c>
      <c r="D94" s="22" t="inlineStr">
        <is>
          <t>2.5M / 5.9M / 10.3M / 15.8M / 22.7M</t>
        </is>
      </c>
      <c r="E94" s="22" t="inlineStr">
        <is>
          <t>revenue / 12</t>
        </is>
      </c>
      <c r="F94" s="22" t="n"/>
    </row>
    <row r="95">
      <c r="A95" s="22" t="inlineStr">
        <is>
          <t>PPA Portfolio 5yr</t>
        </is>
      </c>
      <c r="B95" s="22" t="inlineStr">
        <is>
          <t>B10:F10</t>
        </is>
      </c>
      <c r="C95" s="22" t="inlineStr">
        <is>
          <t>285M / 676M / 1.17B / 1.8B / 2.58B</t>
        </is>
      </c>
      <c r="D95" s="22" t="inlineStr">
        <is>
          <t>214M / 508M / 880M / 1.35B / 1.94B</t>
        </is>
      </c>
      <c r="E95" s="22" t="inlineStr">
        <is>
          <t>net × 7.82</t>
        </is>
      </c>
      <c r="F95" s="22" t="n"/>
    </row>
    <row r="96">
      <c r="A96" s="22" t="inlineStr">
        <is>
          <t>Cash Flow 3yr</t>
        </is>
      </c>
      <c r="B96" s="22" t="inlineStr">
        <is>
          <t>B4:D4</t>
        </is>
      </c>
      <c r="C96" s="22" t="inlineStr">
        <is>
          <t>45M / 65M / 80M</t>
        </is>
      </c>
      <c r="D96" s="22" t="inlineStr">
        <is>
          <t>55M / 76M / 96M (cost basis) — deck: 61M / 84M / 106M</t>
        </is>
      </c>
      <c r="E96" s="22" t="inlineStr">
        <is>
          <t>70% LTV × PPA investment</t>
        </is>
      </c>
      <c r="F96" s="22" t="n"/>
    </row>
    <row r="97">
      <c r="A97" s="22" t="inlineStr">
        <is>
          <t>Cash Flow 3yr</t>
        </is>
      </c>
      <c r="B97" s="22" t="inlineStr">
        <is>
          <t>B5:D6</t>
        </is>
      </c>
      <c r="C97" s="22" t="inlineStr">
        <is>
          <t>EPC / PPA revenue</t>
        </is>
      </c>
      <c r="D97" s="22" t="inlineStr">
        <is>
          <t>87.3M / 120M / 168M ; 30.1M / 71.4M / 123.7M</t>
        </is>
      </c>
      <c r="E97" s="22" t="inlineStr">
        <is>
          <t>as P&amp;L 3 Years</t>
        </is>
      </c>
      <c r="F97" s="22" t="n"/>
    </row>
    <row r="98">
      <c r="A98" s="22" t="inlineStr">
        <is>
          <t>Cash Flow 3yr</t>
        </is>
      </c>
      <c r="B98" s="22" t="inlineStr">
        <is>
          <t>B12:D13</t>
        </is>
      </c>
      <c r="C98" s="22" t="inlineStr">
        <is>
          <t>42.9M / 60M / 77.3M ; 64.4M / 88.5M / 112.1M</t>
        </is>
      </c>
      <c r="D98" s="22" t="inlineStr">
        <is>
          <t>52.7M / 72.5M / 101.5M ; 79.1M / 108.8M / 137.8M</t>
        </is>
      </c>
      <c r="E98" s="22" t="inlineStr">
        <is>
          <t>EPC kWp × 14,500 ; PPA kWp × 14,500</t>
        </is>
      </c>
      <c r="F98" s="22" t="n"/>
    </row>
    <row r="99">
      <c r="A99" s="22" t="inlineStr">
        <is>
          <t>Cash Flow 3yr</t>
        </is>
      </c>
      <c r="B99" s="22" t="inlineStr">
        <is>
          <t>B15:D15</t>
        </is>
      </c>
      <c r="C99" s="22" t="inlineStr">
        <is>
          <t>3.93M / 9.3M / 16.2M</t>
        </is>
      </c>
      <c r="D99" s="22" t="inlineStr">
        <is>
          <t>2.73M / 6.5M / 11.2M</t>
        </is>
      </c>
      <c r="E99" s="22" t="inlineStr">
        <is>
          <t>O&amp;M fleet × 500</t>
        </is>
      </c>
      <c r="F99" s="22" t="n"/>
    </row>
    <row r="100">
      <c r="A100" s="22" t="inlineStr">
        <is>
          <t>Cash Flow 3yr</t>
        </is>
      </c>
      <c r="B100" s="22" t="inlineStr">
        <is>
          <t>B16:D16</t>
        </is>
      </c>
      <c r="C100" s="22" t="inlineStr">
        <is>
          <t>5.5M / 17M / 30M</t>
        </is>
      </c>
      <c r="D100" s="22" t="inlineStr">
        <is>
          <t>4.3M / 14.4M / 27.6M (cost basis); deck 4.7M / 16.0M / 30.7M</t>
        </is>
      </c>
      <c r="E100" s="22" t="inlineStr">
        <is>
          <t>annuity 5% / 8 yr = 15.47%/yr of drawn loans, half-year on current-year drawdown (see Financing sheet)</t>
        </is>
      </c>
      <c r="F100" s="22" t="n"/>
    </row>
    <row r="101">
      <c r="A101" s="22" t="inlineStr">
        <is>
          <t>Cash Flow 3yr</t>
        </is>
      </c>
      <c r="B101" s="22" t="inlineStr">
        <is>
          <t>B17:D20</t>
        </is>
      </c>
      <c r="C101" s="22" t="inlineStr">
        <is>
          <t>totals / net / cumulative</t>
        </is>
      </c>
      <c r="D101" s="22" t="inlineStr">
        <is>
          <t>recompute</t>
        </is>
      </c>
      <c r="E101" s="22" t="inlineStr">
        <is>
          <t>deck consolidated: net +26.3M / +59.9M / +110.1M, cumulative 196.3M</t>
        </is>
      </c>
      <c r="F101" s="22" t="n"/>
    </row>
    <row r="102">
      <c r="A102" s="22" t="inlineStr">
        <is>
          <t>Dual Entity Split</t>
        </is>
      </c>
      <c r="B102" s="22" t="inlineStr">
        <is>
          <t>B3</t>
        </is>
      </c>
      <c r="C102" s="22" t="inlineStr">
        <is>
          <t>118,200,000</t>
        </is>
      </c>
      <c r="D102" s="22" t="inlineStr">
        <is>
          <t>87,260,000</t>
        </is>
      </c>
      <c r="E102" s="22" t="inlineStr">
        <is>
          <t>3,636 × 24,000</t>
        </is>
      </c>
      <c r="F102" s="22" t="n"/>
    </row>
    <row r="103">
      <c r="A103" s="22" t="inlineStr">
        <is>
          <t>Dual Entity Split</t>
        </is>
      </c>
      <c r="B103" s="22" t="inlineStr">
        <is>
          <t>B4 (cost+15%)</t>
        </is>
      </c>
      <c r="C103" s="22" t="inlineStr">
        <is>
          <t>74,000,000</t>
        </is>
      </c>
      <c r="D103" s="22" t="inlineStr">
        <is>
          <t>87,280,000 (cost + ~10% = 16,000/kWp)</t>
        </is>
      </c>
      <c r="E103" s="22" t="inlineStr">
        <is>
          <t>5,455 × 16,000</t>
        </is>
      </c>
      <c r="F103" s="22" t="n"/>
    </row>
    <row r="104">
      <c r="A104" s="22" t="inlineStr">
        <is>
          <t>Dual Entity Split</t>
        </is>
      </c>
      <c r="B104" s="22" t="inlineStr">
        <is>
          <t>C5</t>
        </is>
      </c>
      <c r="C104" s="22" t="inlineStr">
        <is>
          <t>15,600,000</t>
        </is>
      </c>
      <c r="D104" s="22" t="inlineStr">
        <is>
          <t>11,400,000</t>
        </is>
      </c>
      <c r="E104" s="22" t="inlineStr">
        <is>
          <t>Y1 ramp (see Revenue Year 1 B8:F8)</t>
        </is>
      </c>
      <c r="F104" s="22" t="n"/>
    </row>
    <row r="105">
      <c r="A105" s="22" t="inlineStr">
        <is>
          <t>Dual Entity Split</t>
        </is>
      </c>
      <c r="B105" s="22" t="inlineStr">
        <is>
          <t>B8:B9</t>
        </is>
      </c>
      <c r="C105" s="22" t="inlineStr">
        <is>
          <t>−84.5M / −22.7M</t>
        </is>
      </c>
      <c r="D105" s="22" t="inlineStr">
        <is>
          <t>−86.4M / −45.4M</t>
        </is>
      </c>
      <c r="E105" s="22" t="inlineStr">
        <is>
          <t>9,090 × 9,500 ; 9,090 × 5,000</t>
        </is>
      </c>
      <c r="F105" s="22" t="n"/>
    </row>
    <row r="106">
      <c r="A106" s="22" t="inlineStr">
        <is>
          <t>Dual Entity Split</t>
        </is>
      </c>
      <c r="B106" s="22" t="inlineStr">
        <is>
          <t>C10</t>
        </is>
      </c>
      <c r="C106" s="22" t="inlineStr">
        <is>
          <t>−74,000,000</t>
        </is>
      </c>
      <c r="D106" s="22" t="inlineStr">
        <is>
          <t>−87,280,000</t>
        </is>
      </c>
      <c r="E106" s="22" t="inlineStr">
        <is>
          <t>payment to EPC Co</t>
        </is>
      </c>
      <c r="F106" s="22" t="n"/>
    </row>
    <row r="107">
      <c r="A107" s="22" t="inlineStr">
        <is>
          <t>Dual Entity Split</t>
        </is>
      </c>
      <c r="B107" s="22" t="inlineStr">
        <is>
          <t>C13</t>
        </is>
      </c>
      <c r="C107" s="22" t="inlineStr">
        <is>
          <t>−3,930,000</t>
        </is>
      </c>
      <c r="D107" s="22" t="inlineStr">
        <is>
          <t>−2,730,000</t>
        </is>
      </c>
      <c r="E107" s="22" t="inlineStr">
        <is>
          <t>5,455 × 500</t>
        </is>
      </c>
      <c r="F107" s="22" t="n"/>
    </row>
    <row r="108">
      <c r="A108" s="22" t="inlineStr">
        <is>
          <t>Dual Entity Split</t>
        </is>
      </c>
      <c r="B108" s="22" t="inlineStr">
        <is>
          <t>C14</t>
        </is>
      </c>
      <c r="C108" s="22" t="inlineStr">
        <is>
          <t>−5,500,000</t>
        </is>
      </c>
      <c r="D108" s="22" t="inlineStr">
        <is>
          <t>≈ −4,700,000</t>
        </is>
      </c>
      <c r="E108" s="22" t="inlineStr">
        <is>
          <t>debt service, 61M loan at 5%/8 yr, half-year</t>
        </is>
      </c>
      <c r="F108" s="22" t="n"/>
    </row>
    <row r="109">
      <c r="A109" s="22" t="inlineStr">
        <is>
          <t>Dual Entity Split</t>
        </is>
      </c>
      <c r="B109" s="22" t="inlineStr">
        <is>
          <t>B16:C17, C19:C20</t>
        </is>
      </c>
      <c r="C109" s="22" t="inlineStr">
        <is>
          <t>66.0M / −67.8M / 34.3% ; 40.3M / 285M</t>
        </is>
      </c>
      <c r="D109" s="22" t="inlineStr">
        <is>
          <t>recompute ; ARR 30.1M / asset 214M</t>
        </is>
      </c>
      <c r="E109" s="22" t="inlineStr">
        <is>
          <t>EPC net = 174.5 − 131.8 − 15.1 − 3.9 ≈ 23.7M with workbook OpEx (deck: 26.2M)</t>
        </is>
      </c>
      <c r="F109" s="22" t="n"/>
    </row>
    <row r="110">
      <c r="A110" s="22" t="inlineStr">
        <is>
          <t>Staff &amp; Org / OpEx / CapEx</t>
        </is>
      </c>
      <c r="B110" s="22" t="inlineStr">
        <is>
          <t>all</t>
        </is>
      </c>
      <c r="C110" s="22" t="inlineStr">
        <is>
          <t>unchanged</t>
        </is>
      </c>
      <c r="D110" s="22" t="inlineStr">
        <is>
          <t>unchanged</t>
        </is>
      </c>
      <c r="E110" s="22" t="inlineStr">
        <is>
          <t>not affected by the price/cost/tariff update (CapEx A20 label only)</t>
        </is>
      </c>
      <c r="F110" s="22" t="n"/>
    </row>
    <row r="111">
      <c r="A111" s="22" t="n"/>
      <c r="B111" s="22" t="n"/>
      <c r="C111" s="22" t="n"/>
      <c r="D111" s="22" t="n"/>
      <c r="E111" s="22" t="n"/>
      <c r="F111" s="22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2026-09-05T06:02:26Z</dcterms:created>
  <dcterms:modified xsi:type="dcterms:W3CDTF">2026-09-05T06:02:26Z</dcterms:modified>
</cp:coreProperties>
</file>